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iago_morando\Documents\TIAGO CAPOBIANCO\Projetos\2023\Construção Inicial - Creche Escola Altos da Cidade (Frei Galvão)\2 - CD (Junho 2023) - NÃO ALTERE AQUI\"/>
    </mc:Choice>
  </mc:AlternateContent>
  <xr:revisionPtr revIDLastSave="0" documentId="13_ncr:1_{BA01280A-21B9-4BE5-B8A6-89199BE072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2" r:id="rId1"/>
  </sheets>
  <definedNames>
    <definedName name="_xlnm.Print_Area" localSheetId="0">Orçamento!$A$1:$J$476</definedName>
    <definedName name="_xlnm.Print_Titles" localSheetId="0">Orçamento!$7:$13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J27" i="2" s="1"/>
  <c r="I26" i="2"/>
  <c r="J26" i="2" s="1"/>
  <c r="I277" i="2"/>
  <c r="J277" i="2" s="1"/>
  <c r="I424" i="2" l="1"/>
  <c r="J424" i="2" s="1"/>
  <c r="I416" i="2"/>
  <c r="J416" i="2" s="1"/>
  <c r="I335" i="2"/>
  <c r="J335" i="2" s="1"/>
  <c r="I329" i="2"/>
  <c r="J329" i="2" s="1"/>
  <c r="I325" i="2"/>
  <c r="J325" i="2" s="1"/>
  <c r="I328" i="2"/>
  <c r="J328" i="2" s="1"/>
  <c r="I327" i="2"/>
  <c r="J327" i="2" s="1"/>
  <c r="I326" i="2"/>
  <c r="J326" i="2" s="1"/>
  <c r="I324" i="2"/>
  <c r="J324" i="2" s="1"/>
  <c r="I312" i="2"/>
  <c r="J312" i="2" s="1"/>
  <c r="I311" i="2"/>
  <c r="J311" i="2" s="1"/>
  <c r="I313" i="2"/>
  <c r="J313" i="2" s="1"/>
  <c r="I310" i="2"/>
  <c r="J310" i="2" s="1"/>
  <c r="I308" i="2"/>
  <c r="J308" i="2" s="1"/>
  <c r="I309" i="2"/>
  <c r="J309" i="2" s="1"/>
  <c r="I307" i="2"/>
  <c r="J307" i="2" s="1"/>
  <c r="I289" i="2"/>
  <c r="J289" i="2" s="1"/>
  <c r="I290" i="2"/>
  <c r="J290" i="2" s="1"/>
  <c r="I276" i="2"/>
  <c r="J276" i="2" s="1"/>
  <c r="I20" i="2"/>
  <c r="J20" i="2" s="1"/>
  <c r="I19" i="2"/>
  <c r="J19" i="2" s="1"/>
  <c r="I431" i="2"/>
  <c r="J431" i="2" s="1"/>
  <c r="I425" i="2"/>
  <c r="J425" i="2" s="1"/>
  <c r="I426" i="2"/>
  <c r="J426" i="2" s="1"/>
  <c r="I427" i="2"/>
  <c r="J427" i="2" s="1"/>
  <c r="I428" i="2"/>
  <c r="J428" i="2" s="1"/>
  <c r="I462" i="2" l="1"/>
  <c r="J462" i="2" s="1"/>
  <c r="I459" i="2"/>
  <c r="J459" i="2" s="1"/>
  <c r="I189" i="2"/>
  <c r="J189" i="2" s="1"/>
  <c r="I447" i="2"/>
  <c r="J447" i="2" s="1"/>
  <c r="I404" i="2"/>
  <c r="J404" i="2" s="1"/>
  <c r="I433" i="2"/>
  <c r="J433" i="2" s="1"/>
  <c r="I432" i="2"/>
  <c r="J432" i="2" s="1"/>
  <c r="I17" i="2"/>
  <c r="J17" i="2" s="1"/>
  <c r="I422" i="2"/>
  <c r="J422" i="2" s="1"/>
  <c r="I18" i="2"/>
  <c r="J18" i="2" s="1"/>
  <c r="I28" i="2"/>
  <c r="J28" i="2" s="1"/>
  <c r="I30" i="2"/>
  <c r="J30" i="2" s="1"/>
  <c r="J29" i="2" s="1"/>
  <c r="I464" i="2"/>
  <c r="J464" i="2" s="1"/>
  <c r="I461" i="2"/>
  <c r="J461" i="2" s="1"/>
  <c r="I455" i="2"/>
  <c r="J455" i="2" s="1"/>
  <c r="J454" i="2" s="1"/>
  <c r="I452" i="2"/>
  <c r="J452" i="2" s="1"/>
  <c r="I436" i="2"/>
  <c r="J436" i="2" s="1"/>
  <c r="I438" i="2"/>
  <c r="J438" i="2" s="1"/>
  <c r="I435" i="2"/>
  <c r="J435" i="2" s="1"/>
  <c r="I443" i="2"/>
  <c r="J443" i="2" s="1"/>
  <c r="I442" i="2"/>
  <c r="J442" i="2" s="1"/>
  <c r="I421" i="2"/>
  <c r="J421" i="2" s="1"/>
  <c r="I417" i="2"/>
  <c r="J417" i="2" s="1"/>
  <c r="I409" i="2"/>
  <c r="J409" i="2" s="1"/>
  <c r="I410" i="2"/>
  <c r="J410" i="2" s="1"/>
  <c r="I405" i="2"/>
  <c r="J405" i="2" s="1"/>
  <c r="I440" i="2"/>
  <c r="J440" i="2" s="1"/>
  <c r="I457" i="2"/>
  <c r="J457" i="2" s="1"/>
  <c r="I437" i="2"/>
  <c r="J437" i="2" s="1"/>
  <c r="I463" i="2"/>
  <c r="J463" i="2" s="1"/>
  <c r="I460" i="2"/>
  <c r="J460" i="2" s="1"/>
  <c r="I465" i="2"/>
  <c r="J465" i="2" s="1"/>
  <c r="I449" i="2"/>
  <c r="J449" i="2" s="1"/>
  <c r="J448" i="2" s="1"/>
  <c r="I441" i="2"/>
  <c r="J441" i="2" s="1"/>
  <c r="I418" i="2"/>
  <c r="J418" i="2" s="1"/>
  <c r="I451" i="2"/>
  <c r="J451" i="2" s="1"/>
  <c r="I446" i="2"/>
  <c r="J446" i="2" s="1"/>
  <c r="I401" i="2"/>
  <c r="J401" i="2" s="1"/>
  <c r="J400" i="2" s="1"/>
  <c r="I430" i="2"/>
  <c r="J430" i="2" s="1"/>
  <c r="I445" i="2"/>
  <c r="J445" i="2" s="1"/>
  <c r="I412" i="2"/>
  <c r="J412" i="2" s="1"/>
  <c r="J411" i="2" s="1"/>
  <c r="I397" i="2"/>
  <c r="J397" i="2" s="1"/>
  <c r="I399" i="2"/>
  <c r="J399" i="2" s="1"/>
  <c r="I396" i="2"/>
  <c r="J396" i="2" s="1"/>
  <c r="I393" i="2"/>
  <c r="J393" i="2" s="1"/>
  <c r="J392" i="2" s="1"/>
  <c r="I391" i="2"/>
  <c r="J391" i="2" s="1"/>
  <c r="I390" i="2"/>
  <c r="J390" i="2" s="1"/>
  <c r="I453" i="2"/>
  <c r="J453" i="2" s="1"/>
  <c r="I406" i="2"/>
  <c r="J406" i="2" s="1"/>
  <c r="I398" i="2"/>
  <c r="J398" i="2" s="1"/>
  <c r="I458" i="2"/>
  <c r="J458" i="2" s="1"/>
  <c r="I408" i="2"/>
  <c r="J408" i="2" s="1"/>
  <c r="I423" i="2"/>
  <c r="J423" i="2" s="1"/>
  <c r="I415" i="2"/>
  <c r="J415" i="2" s="1"/>
  <c r="I439" i="2"/>
  <c r="J439" i="2" s="1"/>
  <c r="I389" i="2"/>
  <c r="J389" i="2" s="1"/>
  <c r="I39" i="2"/>
  <c r="J39" i="2" s="1"/>
  <c r="I34" i="2"/>
  <c r="J34" i="2" s="1"/>
  <c r="I37" i="2"/>
  <c r="J37" i="2" s="1"/>
  <c r="I35" i="2"/>
  <c r="J35" i="2" s="1"/>
  <c r="I40" i="2"/>
  <c r="J40" i="2" s="1"/>
  <c r="I36" i="2"/>
  <c r="J36" i="2" s="1"/>
  <c r="J429" i="2" l="1"/>
  <c r="J388" i="2"/>
  <c r="J407" i="2"/>
  <c r="J444" i="2"/>
  <c r="J395" i="2"/>
  <c r="J394" i="2" s="1"/>
  <c r="J403" i="2"/>
  <c r="J450" i="2"/>
  <c r="J420" i="2"/>
  <c r="J456" i="2"/>
  <c r="J434" i="2"/>
  <c r="J402" i="2" l="1"/>
  <c r="I233" i="2"/>
  <c r="J233" i="2" s="1"/>
  <c r="I238" i="2"/>
  <c r="J238" i="2" s="1"/>
  <c r="I377" i="2"/>
  <c r="J377" i="2" s="1"/>
  <c r="I370" i="2"/>
  <c r="J370" i="2" s="1"/>
  <c r="I373" i="2"/>
  <c r="J373" i="2" s="1"/>
  <c r="I351" i="2"/>
  <c r="J351" i="2" s="1"/>
  <c r="J350" i="2" s="1"/>
  <c r="J349" i="2" s="1"/>
  <c r="I346" i="2"/>
  <c r="J346" i="2" s="1"/>
  <c r="I343" i="2"/>
  <c r="J343" i="2" s="1"/>
  <c r="I338" i="2"/>
  <c r="J338" i="2" s="1"/>
  <c r="I333" i="2"/>
  <c r="J333" i="2" s="1"/>
  <c r="I331" i="2"/>
  <c r="J331" i="2" s="1"/>
  <c r="J330" i="2" s="1"/>
  <c r="I321" i="2"/>
  <c r="J321" i="2" s="1"/>
  <c r="I316" i="2"/>
  <c r="J316" i="2" s="1"/>
  <c r="I292" i="2"/>
  <c r="J292" i="2" s="1"/>
  <c r="I297" i="2"/>
  <c r="J297" i="2" s="1"/>
  <c r="I294" i="2"/>
  <c r="J294" i="2" s="1"/>
  <c r="I302" i="2"/>
  <c r="J302" i="2" s="1"/>
  <c r="I293" i="2"/>
  <c r="J293" i="2" s="1"/>
  <c r="I286" i="2"/>
  <c r="J286" i="2" s="1"/>
  <c r="I283" i="2"/>
  <c r="J283" i="2" s="1"/>
  <c r="I284" i="2"/>
  <c r="J284" i="2" s="1"/>
  <c r="I273" i="2"/>
  <c r="J273" i="2" s="1"/>
  <c r="I269" i="2"/>
  <c r="J269" i="2" s="1"/>
  <c r="I266" i="2"/>
  <c r="J266" i="2" s="1"/>
  <c r="I274" i="2"/>
  <c r="J274" i="2" s="1"/>
  <c r="I258" i="2"/>
  <c r="J258" i="2" s="1"/>
  <c r="I254" i="2"/>
  <c r="J254" i="2" s="1"/>
  <c r="I295" i="2"/>
  <c r="J295" i="2" s="1"/>
  <c r="I306" i="2"/>
  <c r="J306" i="2" s="1"/>
  <c r="I365" i="2"/>
  <c r="J365" i="2" s="1"/>
  <c r="I305" i="2"/>
  <c r="J305" i="2" s="1"/>
  <c r="I384" i="2"/>
  <c r="J384" i="2" s="1"/>
  <c r="I381" i="2"/>
  <c r="J381" i="2" s="1"/>
  <c r="I251" i="2"/>
  <c r="J251" i="2" s="1"/>
  <c r="I250" i="2"/>
  <c r="J250" i="2" s="1"/>
  <c r="I259" i="2"/>
  <c r="J259" i="2" s="1"/>
  <c r="I385" i="2"/>
  <c r="J385" i="2" s="1"/>
  <c r="I387" i="2"/>
  <c r="J387" i="2" s="1"/>
  <c r="I372" i="2"/>
  <c r="J372" i="2" s="1"/>
  <c r="I369" i="2"/>
  <c r="J369" i="2" s="1"/>
  <c r="I319" i="2"/>
  <c r="J319" i="2" s="1"/>
  <c r="I371" i="2"/>
  <c r="J371" i="2" s="1"/>
  <c r="I281" i="2"/>
  <c r="J281" i="2" s="1"/>
  <c r="I263" i="2"/>
  <c r="J263" i="2" s="1"/>
  <c r="I317" i="2"/>
  <c r="J317" i="2" s="1"/>
  <c r="I267" i="2"/>
  <c r="J267" i="2" s="1"/>
  <c r="I270" i="2"/>
  <c r="J270" i="2" s="1"/>
  <c r="I288" i="2"/>
  <c r="J288" i="2" s="1"/>
  <c r="I358" i="2"/>
  <c r="J358" i="2" s="1"/>
  <c r="I360" i="2"/>
  <c r="J360" i="2" s="1"/>
  <c r="I348" i="2"/>
  <c r="J348" i="2" s="1"/>
  <c r="I301" i="2"/>
  <c r="J301" i="2" s="1"/>
  <c r="I296" i="2"/>
  <c r="J296" i="2" s="1"/>
  <c r="I368" i="2"/>
  <c r="J368" i="2" s="1"/>
  <c r="I323" i="2"/>
  <c r="J323" i="2" s="1"/>
  <c r="I318" i="2"/>
  <c r="J318" i="2" s="1"/>
  <c r="I380" i="2"/>
  <c r="J380" i="2" s="1"/>
  <c r="I347" i="2"/>
  <c r="J347" i="2" s="1"/>
  <c r="I334" i="2"/>
  <c r="J334" i="2" s="1"/>
  <c r="I298" i="2"/>
  <c r="J298" i="2" s="1"/>
  <c r="I362" i="2"/>
  <c r="J362" i="2" s="1"/>
  <c r="I345" i="2"/>
  <c r="J345" i="2" s="1"/>
  <c r="I337" i="2"/>
  <c r="J337" i="2" s="1"/>
  <c r="I320" i="2"/>
  <c r="J320" i="2" s="1"/>
  <c r="I315" i="2"/>
  <c r="J315" i="2" s="1"/>
  <c r="I341" i="2"/>
  <c r="J341" i="2" s="1"/>
  <c r="I344" i="2"/>
  <c r="J344" i="2" s="1"/>
  <c r="I374" i="2"/>
  <c r="J374" i="2" s="1"/>
  <c r="I285" i="2"/>
  <c r="J285" i="2" s="1"/>
  <c r="I361" i="2"/>
  <c r="J361" i="2" s="1"/>
  <c r="I355" i="2"/>
  <c r="J355" i="2" s="1"/>
  <c r="I382" i="2"/>
  <c r="J382" i="2" s="1"/>
  <c r="I354" i="2"/>
  <c r="J354" i="2" s="1"/>
  <c r="I255" i="2"/>
  <c r="J255" i="2" s="1"/>
  <c r="I252" i="2"/>
  <c r="J252" i="2" s="1"/>
  <c r="I272" i="2"/>
  <c r="J272" i="2" s="1"/>
  <c r="I300" i="2"/>
  <c r="J300" i="2" s="1"/>
  <c r="I280" i="2"/>
  <c r="J280" i="2" s="1"/>
  <c r="I249" i="2"/>
  <c r="J249" i="2" s="1"/>
  <c r="I257" i="2"/>
  <c r="J257" i="2" s="1"/>
  <c r="I271" i="2"/>
  <c r="J271" i="2" s="1"/>
  <c r="I264" i="2"/>
  <c r="J264" i="2" s="1"/>
  <c r="I304" i="2"/>
  <c r="J304" i="2" s="1"/>
  <c r="I299" i="2"/>
  <c r="J299" i="2" s="1"/>
  <c r="I265" i="2"/>
  <c r="J265" i="2" s="1"/>
  <c r="I261" i="2"/>
  <c r="J261" i="2" s="1"/>
  <c r="I279" i="2"/>
  <c r="J279" i="2" s="1"/>
  <c r="I268" i="2"/>
  <c r="J268" i="2" s="1"/>
  <c r="I246" i="2"/>
  <c r="J246" i="2" s="1"/>
  <c r="I243" i="2"/>
  <c r="J243" i="2" s="1"/>
  <c r="I245" i="2"/>
  <c r="J245" i="2" s="1"/>
  <c r="I242" i="2"/>
  <c r="J242" i="2" s="1"/>
  <c r="I244" i="2"/>
  <c r="J244" i="2" s="1"/>
  <c r="I231" i="2"/>
  <c r="J231" i="2" s="1"/>
  <c r="I230" i="2"/>
  <c r="J230" i="2" s="1"/>
  <c r="I235" i="2"/>
  <c r="J235" i="2" s="1"/>
  <c r="I229" i="2"/>
  <c r="J229" i="2" s="1"/>
  <c r="I240" i="2"/>
  <c r="J240" i="2" s="1"/>
  <c r="I237" i="2"/>
  <c r="J237" i="2" s="1"/>
  <c r="I232" i="2"/>
  <c r="J232" i="2" s="1"/>
  <c r="I236" i="2"/>
  <c r="J236" i="2" s="1"/>
  <c r="I386" i="2"/>
  <c r="J386" i="2" s="1"/>
  <c r="I357" i="2"/>
  <c r="J357" i="2" s="1"/>
  <c r="I275" i="2"/>
  <c r="J275" i="2" s="1"/>
  <c r="I287" i="2"/>
  <c r="J287" i="2" s="1"/>
  <c r="I256" i="2"/>
  <c r="J256" i="2" s="1"/>
  <c r="I342" i="2"/>
  <c r="J342" i="2" s="1"/>
  <c r="I340" i="2"/>
  <c r="J340" i="2" s="1"/>
  <c r="I322" i="2"/>
  <c r="J322" i="2" s="1"/>
  <c r="I303" i="2"/>
  <c r="J303" i="2" s="1"/>
  <c r="I376" i="2"/>
  <c r="J376" i="2" s="1"/>
  <c r="I260" i="2"/>
  <c r="J260" i="2" s="1"/>
  <c r="I239" i="2"/>
  <c r="J239" i="2" s="1"/>
  <c r="I234" i="2"/>
  <c r="J234" i="2" s="1"/>
  <c r="I366" i="2"/>
  <c r="J366" i="2" s="1"/>
  <c r="J253" i="2" l="1"/>
  <c r="J332" i="2"/>
  <c r="J314" i="2"/>
  <c r="J291" i="2"/>
  <c r="J282" i="2"/>
  <c r="J262" i="2"/>
  <c r="J353" i="2"/>
  <c r="J241" i="2"/>
  <c r="J336" i="2"/>
  <c r="J364" i="2"/>
  <c r="J375" i="2"/>
  <c r="J379" i="2"/>
  <c r="J339" i="2"/>
  <c r="J356" i="2"/>
  <c r="J248" i="2"/>
  <c r="J383" i="2"/>
  <c r="J367" i="2"/>
  <c r="J359" i="2"/>
  <c r="J278" i="2"/>
  <c r="I419" i="2" l="1"/>
  <c r="J419" i="2" s="1"/>
  <c r="J352" i="2"/>
  <c r="J363" i="2"/>
  <c r="J247" i="2"/>
  <c r="J378" i="2"/>
  <c r="I77" i="2"/>
  <c r="J77" i="2" s="1"/>
  <c r="I50" i="2"/>
  <c r="J50" i="2" s="1"/>
  <c r="I44" i="2"/>
  <c r="J44" i="2" s="1"/>
  <c r="I43" i="2"/>
  <c r="J43" i="2" s="1"/>
  <c r="I38" i="2"/>
  <c r="J38" i="2" s="1"/>
  <c r="J33" i="2" s="1"/>
  <c r="I51" i="2"/>
  <c r="J51" i="2" s="1"/>
  <c r="I48" i="2"/>
  <c r="J48" i="2" s="1"/>
  <c r="I45" i="2"/>
  <c r="J45" i="2" s="1"/>
  <c r="I25" i="2"/>
  <c r="J25" i="2" s="1"/>
  <c r="I219" i="2"/>
  <c r="J219" i="2" s="1"/>
  <c r="I216" i="2"/>
  <c r="J216" i="2" s="1"/>
  <c r="I213" i="2"/>
  <c r="J213" i="2" s="1"/>
  <c r="I210" i="2"/>
  <c r="J210" i="2" s="1"/>
  <c r="I207" i="2"/>
  <c r="J207" i="2" s="1"/>
  <c r="I209" i="2"/>
  <c r="J209" i="2" s="1"/>
  <c r="I203" i="2"/>
  <c r="J203" i="2" s="1"/>
  <c r="I197" i="2"/>
  <c r="J197" i="2" s="1"/>
  <c r="J196" i="2" s="1"/>
  <c r="I137" i="2"/>
  <c r="J137" i="2" s="1"/>
  <c r="I134" i="2"/>
  <c r="J134" i="2" s="1"/>
  <c r="I131" i="2"/>
  <c r="J131" i="2" s="1"/>
  <c r="I226" i="2"/>
  <c r="J226" i="2" s="1"/>
  <c r="I220" i="2"/>
  <c r="J220" i="2" s="1"/>
  <c r="I217" i="2"/>
  <c r="J217" i="2" s="1"/>
  <c r="I214" i="2"/>
  <c r="J214" i="2" s="1"/>
  <c r="I208" i="2"/>
  <c r="J208" i="2" s="1"/>
  <c r="I175" i="2"/>
  <c r="J175" i="2" s="1"/>
  <c r="I172" i="2"/>
  <c r="J172" i="2" s="1"/>
  <c r="I169" i="2"/>
  <c r="J169" i="2" s="1"/>
  <c r="I166" i="2"/>
  <c r="J166" i="2" s="1"/>
  <c r="I160" i="2"/>
  <c r="J160" i="2" s="1"/>
  <c r="I139" i="2"/>
  <c r="J139" i="2" s="1"/>
  <c r="I136" i="2"/>
  <c r="J136" i="2" s="1"/>
  <c r="I133" i="2"/>
  <c r="J133" i="2" s="1"/>
  <c r="I177" i="2"/>
  <c r="J177" i="2" s="1"/>
  <c r="I174" i="2"/>
  <c r="J174" i="2" s="1"/>
  <c r="I171" i="2"/>
  <c r="J171" i="2" s="1"/>
  <c r="I168" i="2"/>
  <c r="J168" i="2" s="1"/>
  <c r="I165" i="2"/>
  <c r="J165" i="2" s="1"/>
  <c r="I159" i="2"/>
  <c r="J159" i="2" s="1"/>
  <c r="I150" i="2"/>
  <c r="J150" i="2" s="1"/>
  <c r="J149" i="2" s="1"/>
  <c r="I135" i="2"/>
  <c r="J135" i="2" s="1"/>
  <c r="I132" i="2"/>
  <c r="J132" i="2" s="1"/>
  <c r="I176" i="2"/>
  <c r="J176" i="2" s="1"/>
  <c r="I173" i="2"/>
  <c r="J173" i="2" s="1"/>
  <c r="I164" i="2"/>
  <c r="J164" i="2" s="1"/>
  <c r="I161" i="2"/>
  <c r="J161" i="2" s="1"/>
  <c r="I158" i="2"/>
  <c r="J158" i="2" s="1"/>
  <c r="I155" i="2"/>
  <c r="J155" i="2" s="1"/>
  <c r="I152" i="2"/>
  <c r="J152" i="2" s="1"/>
  <c r="J151" i="2" s="1"/>
  <c r="I126" i="2"/>
  <c r="J126" i="2" s="1"/>
  <c r="I123" i="2"/>
  <c r="J123" i="2" s="1"/>
  <c r="I120" i="2"/>
  <c r="J120" i="2" s="1"/>
  <c r="I117" i="2"/>
  <c r="J117" i="2" s="1"/>
  <c r="I114" i="2"/>
  <c r="J114" i="2" s="1"/>
  <c r="I111" i="2"/>
  <c r="J111" i="2" s="1"/>
  <c r="I108" i="2"/>
  <c r="J108" i="2" s="1"/>
  <c r="I105" i="2"/>
  <c r="J105" i="2" s="1"/>
  <c r="I221" i="2"/>
  <c r="J221" i="2" s="1"/>
  <c r="I218" i="2"/>
  <c r="J218" i="2" s="1"/>
  <c r="I215" i="2"/>
  <c r="J215" i="2" s="1"/>
  <c r="I212" i="2"/>
  <c r="J212" i="2" s="1"/>
  <c r="I146" i="2"/>
  <c r="J146" i="2" s="1"/>
  <c r="I204" i="2"/>
  <c r="J204" i="2" s="1"/>
  <c r="I201" i="2"/>
  <c r="J201" i="2" s="1"/>
  <c r="I195" i="2"/>
  <c r="J195" i="2" s="1"/>
  <c r="I147" i="2"/>
  <c r="J147" i="2" s="1"/>
  <c r="I144" i="2"/>
  <c r="J144" i="2" s="1"/>
  <c r="I130" i="2"/>
  <c r="J130" i="2" s="1"/>
  <c r="I127" i="2"/>
  <c r="J127" i="2" s="1"/>
  <c r="I124" i="2"/>
  <c r="J124" i="2" s="1"/>
  <c r="I121" i="2"/>
  <c r="J121" i="2" s="1"/>
  <c r="I115" i="2"/>
  <c r="J115" i="2" s="1"/>
  <c r="I112" i="2"/>
  <c r="J112" i="2" s="1"/>
  <c r="I109" i="2"/>
  <c r="J109" i="2" s="1"/>
  <c r="I106" i="2"/>
  <c r="J106" i="2" s="1"/>
  <c r="I192" i="2"/>
  <c r="J192" i="2" s="1"/>
  <c r="I188" i="2"/>
  <c r="J188" i="2" s="1"/>
  <c r="I185" i="2"/>
  <c r="J185" i="2" s="1"/>
  <c r="I100" i="2"/>
  <c r="J100" i="2" s="1"/>
  <c r="I97" i="2"/>
  <c r="J97" i="2" s="1"/>
  <c r="I94" i="2"/>
  <c r="J94" i="2" s="1"/>
  <c r="I88" i="2"/>
  <c r="J88" i="2" s="1"/>
  <c r="I85" i="2"/>
  <c r="J85" i="2" s="1"/>
  <c r="I79" i="2"/>
  <c r="J79" i="2" s="1"/>
  <c r="I76" i="2"/>
  <c r="J76" i="2" s="1"/>
  <c r="I73" i="2"/>
  <c r="J73" i="2" s="1"/>
  <c r="J72" i="2" s="1"/>
  <c r="I70" i="2"/>
  <c r="J70" i="2" s="1"/>
  <c r="J69" i="2" s="1"/>
  <c r="I64" i="2"/>
  <c r="J64" i="2" s="1"/>
  <c r="J63" i="2" s="1"/>
  <c r="I61" i="2"/>
  <c r="J61" i="2" s="1"/>
  <c r="I58" i="2"/>
  <c r="J58" i="2" s="1"/>
  <c r="J57" i="2" s="1"/>
  <c r="I55" i="2"/>
  <c r="J55" i="2" s="1"/>
  <c r="I49" i="2"/>
  <c r="J49" i="2" s="1"/>
  <c r="I23" i="2"/>
  <c r="J23" i="2" s="1"/>
  <c r="I179" i="2"/>
  <c r="J179" i="2" s="1"/>
  <c r="I206" i="2"/>
  <c r="J206" i="2" s="1"/>
  <c r="I194" i="2"/>
  <c r="J194" i="2" s="1"/>
  <c r="I191" i="2"/>
  <c r="J191" i="2" s="1"/>
  <c r="I187" i="2"/>
  <c r="J187" i="2" s="1"/>
  <c r="I181" i="2"/>
  <c r="J181" i="2" s="1"/>
  <c r="I143" i="2"/>
  <c r="J143" i="2" s="1"/>
  <c r="I102" i="2"/>
  <c r="J102" i="2" s="1"/>
  <c r="I99" i="2"/>
  <c r="J99" i="2" s="1"/>
  <c r="I93" i="2"/>
  <c r="J93" i="2" s="1"/>
  <c r="I90" i="2"/>
  <c r="J90" i="2" s="1"/>
  <c r="I87" i="2"/>
  <c r="J87" i="2" s="1"/>
  <c r="I84" i="2"/>
  <c r="J84" i="2" s="1"/>
  <c r="I75" i="2"/>
  <c r="J75" i="2" s="1"/>
  <c r="I66" i="2"/>
  <c r="J66" i="2" s="1"/>
  <c r="J65" i="2" s="1"/>
  <c r="I60" i="2"/>
  <c r="J60" i="2" s="1"/>
  <c r="I54" i="2"/>
  <c r="J54" i="2" s="1"/>
  <c r="I32" i="2"/>
  <c r="J32" i="2" s="1"/>
  <c r="J31" i="2" s="1"/>
  <c r="I22" i="2"/>
  <c r="J22" i="2" s="1"/>
  <c r="I222" i="2"/>
  <c r="J222" i="2" s="1"/>
  <c r="I167" i="2"/>
  <c r="J167" i="2" s="1"/>
  <c r="I138" i="2"/>
  <c r="J138" i="2" s="1"/>
  <c r="I223" i="2"/>
  <c r="J223" i="2" s="1"/>
  <c r="I140" i="2"/>
  <c r="J140" i="2" s="1"/>
  <c r="I202" i="2"/>
  <c r="J202" i="2" s="1"/>
  <c r="I145" i="2"/>
  <c r="J145" i="2" s="1"/>
  <c r="I128" i="2"/>
  <c r="J128" i="2" s="1"/>
  <c r="I122" i="2"/>
  <c r="J122" i="2" s="1"/>
  <c r="I113" i="2"/>
  <c r="J113" i="2" s="1"/>
  <c r="I110" i="2"/>
  <c r="J110" i="2" s="1"/>
  <c r="I107" i="2"/>
  <c r="J107" i="2" s="1"/>
  <c r="I228" i="2"/>
  <c r="J228" i="2" s="1"/>
  <c r="J227" i="2" s="1"/>
  <c r="I199" i="2"/>
  <c r="J199" i="2" s="1"/>
  <c r="J198" i="2" s="1"/>
  <c r="I225" i="2"/>
  <c r="J225" i="2" s="1"/>
  <c r="I193" i="2"/>
  <c r="J193" i="2" s="1"/>
  <c r="I186" i="2"/>
  <c r="J186" i="2" s="1"/>
  <c r="I183" i="2"/>
  <c r="J183" i="2" s="1"/>
  <c r="J182" i="2" s="1"/>
  <c r="I180" i="2"/>
  <c r="J180" i="2" s="1"/>
  <c r="I142" i="2"/>
  <c r="J142" i="2" s="1"/>
  <c r="I104" i="2"/>
  <c r="J104" i="2" s="1"/>
  <c r="I101" i="2"/>
  <c r="J101" i="2" s="1"/>
  <c r="I98" i="2"/>
  <c r="J98" i="2" s="1"/>
  <c r="I92" i="2"/>
  <c r="J92" i="2" s="1"/>
  <c r="I89" i="2"/>
  <c r="J89" i="2" s="1"/>
  <c r="I86" i="2"/>
  <c r="J86" i="2" s="1"/>
  <c r="I83" i="2"/>
  <c r="J83" i="2" s="1"/>
  <c r="I80" i="2"/>
  <c r="J80" i="2" s="1"/>
  <c r="I68" i="2"/>
  <c r="J68" i="2" s="1"/>
  <c r="J67" i="2" s="1"/>
  <c r="I62" i="2"/>
  <c r="J62" i="2" s="1"/>
  <c r="I56" i="2"/>
  <c r="J56" i="2" s="1"/>
  <c r="I53" i="2"/>
  <c r="J53" i="2" s="1"/>
  <c r="I47" i="2"/>
  <c r="J47" i="2" s="1"/>
  <c r="I24" i="2"/>
  <c r="J24" i="2" s="1"/>
  <c r="I16" i="2"/>
  <c r="J16" i="2" s="1"/>
  <c r="J15" i="2" s="1"/>
  <c r="I162" i="2"/>
  <c r="J162" i="2" s="1"/>
  <c r="I154" i="2"/>
  <c r="J154" i="2" s="1"/>
  <c r="I125" i="2"/>
  <c r="J125" i="2" s="1"/>
  <c r="I116" i="2"/>
  <c r="J116" i="2" s="1"/>
  <c r="J21" i="2" l="1"/>
  <c r="J414" i="2"/>
  <c r="J413" i="2" s="1"/>
  <c r="J184" i="2"/>
  <c r="J224" i="2"/>
  <c r="J153" i="2"/>
  <c r="J148" i="2" s="1"/>
  <c r="J190" i="2"/>
  <c r="J211" i="2"/>
  <c r="J205" i="2"/>
  <c r="J157" i="2"/>
  <c r="J178" i="2"/>
  <c r="J200" i="2"/>
  <c r="J170" i="2"/>
  <c r="J42" i="2"/>
  <c r="J163" i="2"/>
  <c r="J46" i="2"/>
  <c r="J141" i="2"/>
  <c r="J59" i="2"/>
  <c r="J74" i="2"/>
  <c r="J82" i="2"/>
  <c r="J129" i="2"/>
  <c r="J119" i="2"/>
  <c r="J96" i="2"/>
  <c r="J103" i="2"/>
  <c r="J52" i="2"/>
  <c r="J91" i="2"/>
  <c r="J78" i="2"/>
  <c r="J95" i="2" l="1"/>
  <c r="J14" i="2"/>
  <c r="J118" i="2"/>
  <c r="J156" i="2"/>
  <c r="J71" i="2"/>
  <c r="J41" i="2"/>
  <c r="J81" i="2"/>
  <c r="J468" i="2" l="1"/>
  <c r="J466" i="2" l="1"/>
  <c r="J467" i="2" s="1"/>
</calcChain>
</file>

<file path=xl/sharedStrings.xml><?xml version="1.0" encoding="utf-8"?>
<sst xmlns="http://schemas.openxmlformats.org/spreadsheetml/2006/main" count="2007" uniqueCount="1277">
  <si>
    <t>UN</t>
  </si>
  <si>
    <t>01.17.051</t>
  </si>
  <si>
    <t>TX</t>
  </si>
  <si>
    <t>M2</t>
  </si>
  <si>
    <t>01.21.010</t>
  </si>
  <si>
    <t>Taxa de mobilização e desmobilização de equipamentos para execução de sondagem</t>
  </si>
  <si>
    <t>M</t>
  </si>
  <si>
    <t>01.21.110</t>
  </si>
  <si>
    <t>M3</t>
  </si>
  <si>
    <t>CJ</t>
  </si>
  <si>
    <t>UNMES</t>
  </si>
  <si>
    <t>02.02.150</t>
  </si>
  <si>
    <t>Locação de container tipo depósito - área mínima de 13,80 m²</t>
  </si>
  <si>
    <t>02.09.130</t>
  </si>
  <si>
    <t>Limpeza mecanizada do terreno, inclusive troncos com diâmetro acima de 15 cm até 50 cm, com caminhão à disposição dentro da obra, até o raio de 1 km</t>
  </si>
  <si>
    <t>02.10.020</t>
  </si>
  <si>
    <t>Locação de obra de edificação</t>
  </si>
  <si>
    <t>02.10.060</t>
  </si>
  <si>
    <t>KG</t>
  </si>
  <si>
    <t>05.07.040</t>
  </si>
  <si>
    <t>Remoção de entulho separado de obra com caçamba metálica - terra, alvenaria, concreto, argamassa, madeira, papel, plástico ou metal</t>
  </si>
  <si>
    <t>05.10.010</t>
  </si>
  <si>
    <t>Carregamento mecanizado de solo de 1ª e 2ª categoria</t>
  </si>
  <si>
    <t>05.10.023</t>
  </si>
  <si>
    <t>06.02.020</t>
  </si>
  <si>
    <t>07.12.020</t>
  </si>
  <si>
    <t>Compactação de aterro mecanizado mínimo de 95% PN, sem fornecimento de solo em campo aberto</t>
  </si>
  <si>
    <t>07.12.040</t>
  </si>
  <si>
    <t>Aterro mecanizado por compensação, solo de 1ª categoria em campo aberto, sem compactação do aterro</t>
  </si>
  <si>
    <t>08.02.040</t>
  </si>
  <si>
    <t>08.03.020</t>
  </si>
  <si>
    <t>08.05.010</t>
  </si>
  <si>
    <t>FORMA</t>
  </si>
  <si>
    <t>09.04.020</t>
  </si>
  <si>
    <t>PINTURA</t>
  </si>
  <si>
    <t>37.17.100</t>
  </si>
  <si>
    <t>Dispositivo diferencial residual de 80 A x 30 mA - 4 polos</t>
  </si>
  <si>
    <t>39.11.090</t>
  </si>
  <si>
    <t>Fio telefônico tipo FI-60, para ligação de aparelhos telefônicos</t>
  </si>
  <si>
    <t>39.18.126</t>
  </si>
  <si>
    <t>Cabo para rede 24 AWG com 4 pares, categoria 6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</si>
  <si>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</si>
  <si>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</si>
  <si>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</si>
  <si>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</si>
  <si>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</si>
  <si>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</si>
  <si>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</si>
  <si>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</si>
  <si>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</si>
  <si>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</si>
  <si>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</si>
  <si>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</si>
  <si>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39.21.090</t>
  </si>
  <si>
    <t>Cabo de cobre flexível de 50 mm², isolamento 0,6/1kV - isolação HEPR 90°C</t>
  </si>
  <si>
    <t>39.21.110</t>
  </si>
  <si>
    <t>Cabo de cobre flexível de 95 mm², isolamento 0,6/1kV - isolação HEPR 90°C</t>
  </si>
  <si>
    <t>40.07.010</t>
  </si>
  <si>
    <t>Caixa em PVC de 4´ x 2´</t>
  </si>
  <si>
    <t>41.02.541</t>
  </si>
  <si>
    <t>41.02.551</t>
  </si>
  <si>
    <t>41.02.580</t>
  </si>
  <si>
    <t>41.14.090</t>
  </si>
  <si>
    <t>41.14.620</t>
  </si>
  <si>
    <t>41.20.080</t>
  </si>
  <si>
    <t>66.08.100</t>
  </si>
  <si>
    <t>Rack fechado padrão metálico, 19 x 12 Us x 470 mm</t>
  </si>
  <si>
    <t>66.20.150</t>
  </si>
  <si>
    <t>Guia organizadora de cabos para rack, 19´ 1 U</t>
  </si>
  <si>
    <t>66.20.225</t>
  </si>
  <si>
    <t>Switch Gigabit 24 portas com capacidade de 10/100/1000/Mbps</t>
  </si>
  <si>
    <t>69.20.170</t>
  </si>
  <si>
    <t>Calha de aço com 4 tomadas 2P+T - 250 V, com cabo</t>
  </si>
  <si>
    <t>69.20.200</t>
  </si>
  <si>
    <t>Bandeja fixa para rack, 19´ x 500 mm</t>
  </si>
  <si>
    <t>Fonte</t>
  </si>
  <si>
    <t>CDHU</t>
  </si>
  <si>
    <t>SIURB</t>
  </si>
  <si>
    <t>1.</t>
  </si>
  <si>
    <t>EMBASAMENTO</t>
  </si>
  <si>
    <t>JUNTAS DE DILATAÇÃO</t>
  </si>
  <si>
    <t>PORTAS</t>
  </si>
  <si>
    <t>GL</t>
  </si>
  <si>
    <t>REDE DE ÁGUA FRIA - TUBULAÇÃO</t>
  </si>
  <si>
    <t>REVESTIMENTO DE PAREDES INTERNAS</t>
  </si>
  <si>
    <t>REVESTIMENTO COM GESSO</t>
  </si>
  <si>
    <t>PISOS</t>
  </si>
  <si>
    <t>VIDROS</t>
  </si>
  <si>
    <t>SERVIÇOS TÉCNICOS PROFISSIONAIS PARA OBTENÇÃO DO AVCB JUNTO AO CORPO DE BOMBEIROS PARA EDIFICAÇÕES ATÉ 2000 M2</t>
  </si>
  <si>
    <t>SINAPI</t>
  </si>
  <si>
    <t>102991</t>
  </si>
  <si>
    <t>CANALETA MEIA CANA PRÉ-MOLDADA DE CONCRETO (D = 40 CM) - FORNECIMENTO E INSTALAÇÃO. AF_08/2021</t>
  </si>
  <si>
    <t>91983</t>
  </si>
  <si>
    <t>AUXILIAR DE TOPÓGRAFO COM ENCARGOS COMPLEMENTARES</t>
  </si>
  <si>
    <t>TOPOGRAFO COM ENCARGOS COMPLEMENTARES</t>
  </si>
  <si>
    <t>MES</t>
  </si>
  <si>
    <t>94296</t>
  </si>
  <si>
    <t>101389</t>
  </si>
  <si>
    <t>Item</t>
  </si>
  <si>
    <t>Descrição</t>
  </si>
  <si>
    <t>Obra:</t>
  </si>
  <si>
    <t>Local:</t>
  </si>
  <si>
    <t>Código</t>
  </si>
  <si>
    <t>CP01</t>
  </si>
  <si>
    <t>Qtd arredondada</t>
  </si>
  <si>
    <t>Adota-se para as colunas da "QTD", "Preço Total sem BDI" e "Total com BDI", um arredondamento com 2,00 (duas) casas decimais por meio da fórmula arred</t>
  </si>
  <si>
    <t>Un.</t>
  </si>
  <si>
    <t>Qtd.</t>
  </si>
  <si>
    <t>Preço Unitário sem BDI
(R$)</t>
  </si>
  <si>
    <t>Preço Total sem BDI
(R$)</t>
  </si>
  <si>
    <t>Preço Total com BDI
(R$)</t>
  </si>
  <si>
    <t>01.05.001</t>
  </si>
  <si>
    <t>ESCAVACAO MANUAL - PROFUNDIDADE ATE 1.80 M</t>
  </si>
  <si>
    <t>APILOAMENTO PARA SIMPLES REGULARIZACAO</t>
  </si>
  <si>
    <t>REATERRO INTERNO APILOADO</t>
  </si>
  <si>
    <t>LASTRO DE PEDRA BRITADA - 5CM</t>
  </si>
  <si>
    <t>LASTRO DE CONCRETO - 5 CM</t>
  </si>
  <si>
    <t>02.01.010</t>
  </si>
  <si>
    <t>02.01.012</t>
  </si>
  <si>
    <t>02.01.015</t>
  </si>
  <si>
    <t>02.01.025</t>
  </si>
  <si>
    <t>ACO CA 60 (A OU B) FYK= 600 M PA</t>
  </si>
  <si>
    <t>02.02.035</t>
  </si>
  <si>
    <t>ESTACAS TIPO STRAUSS DIAM 25CM</t>
  </si>
  <si>
    <t>02.02.036</t>
  </si>
  <si>
    <t xml:space="preserve">ESTACAS TIPO STRAUSS DIAM 32CM </t>
  </si>
  <si>
    <t>02.02.085</t>
  </si>
  <si>
    <t>TRANSPORTE E ATERRO INTERNO DE MATERIAL ESCAVADO DE FUNDAÇÃO-ESTACA-TUBULÃO</t>
  </si>
  <si>
    <t>02.02.098</t>
  </si>
  <si>
    <t>TAXA DE MOBILIZACAO DE EQUIPAMENTOS - ESTACAS STRAUSS</t>
  </si>
  <si>
    <t>02.03.001</t>
  </si>
  <si>
    <t>FORMA DE MADEIRA MACICA</t>
  </si>
  <si>
    <t>02.04.002</t>
  </si>
  <si>
    <t>ACO CA 50 (A OU B) FYK= 500 M PA</t>
  </si>
  <si>
    <t>02.04.003</t>
  </si>
  <si>
    <t>02.04.005</t>
  </si>
  <si>
    <t>TELA ARMADURA (MALHA ACO CA 60 FYK= 600 M PA)</t>
  </si>
  <si>
    <t>02.05.018</t>
  </si>
  <si>
    <t>CONCRETO DOSADO E LANCADO FCK=25MPA</t>
  </si>
  <si>
    <t>CONCRETO GROUT, PREPARADO NO LOCAL, LANÇADO E ADENSADO</t>
  </si>
  <si>
    <t>02.06.003</t>
  </si>
  <si>
    <t>ALVENARIA EMBASAMENTO TIJOLO BARRO MACIÇO E = 1 TIJOLO</t>
  </si>
  <si>
    <t>02.07.002</t>
  </si>
  <si>
    <t>IMPERM RESP ALV EMBAS C/ CIM-AREIA 1-3 HIDROFUGO/TINTA BETUMINOSA</t>
  </si>
  <si>
    <t>03.01.002</t>
  </si>
  <si>
    <t>FORMAS PLANAS PLASTIFICADA PARA CONCRETO APARENTE</t>
  </si>
  <si>
    <t>03.03.018</t>
  </si>
  <si>
    <t>03.03.026</t>
  </si>
  <si>
    <t>CONCRETO DOSADO,BOMBEADO E LANCADO FCK 25 MPA</t>
  </si>
  <si>
    <t>04.01.030</t>
  </si>
  <si>
    <t>ALVENARIA DE BLOCOS DE CONCRETO E=9CM CLASSE C</t>
  </si>
  <si>
    <t>04.01.033</t>
  </si>
  <si>
    <t>ALVENARIA DE BLOCO DE CONCRETO 14X19X39 CM CLASSE C</t>
  </si>
  <si>
    <t>04.01.034</t>
  </si>
  <si>
    <t>ALVENARIA DE BLOCO DE CONCRETO 19X19X39 CM CLASSE C</t>
  </si>
  <si>
    <t>04.01.045</t>
  </si>
  <si>
    <t>04.01.046</t>
  </si>
  <si>
    <t>ARMADURA CA 50 PARA PAREDE AUTO-PORTANTE</t>
  </si>
  <si>
    <t>04.01.049</t>
  </si>
  <si>
    <t>ALVENARIA AUTO-PORTANTE: BLOCO CONCRETO ESTRUTURAL DE 19X19X19CM CLASSE B</t>
  </si>
  <si>
    <t>04.01.051</t>
  </si>
  <si>
    <t>ALVENARIA AUTO-PORTANTE: BLOCO CONCRETO ESTRUTURAL DE 19X19X39CM CLASSE B</t>
  </si>
  <si>
    <t>04.01.065</t>
  </si>
  <si>
    <t>ALVENARIA DE CONCRETO CELULAR BLOCOS E=15CM</t>
  </si>
  <si>
    <t>04.03.005</t>
  </si>
  <si>
    <t>DV-06 DIVISORIA DE GRANILITE SANITARIO INFANTIL H=1,20M</t>
  </si>
  <si>
    <t>04.03.009</t>
  </si>
  <si>
    <t>DV-07 DIVISÓRIA DE GRANILITE</t>
  </si>
  <si>
    <t>04.03.010</t>
  </si>
  <si>
    <t xml:space="preserve">DIVISORIA DV-03 CR  SANITARIO / VESTIARIO FUNCIONARIOS USO EXCLUSIVO PADRÃO CRECHE </t>
  </si>
  <si>
    <t>05.01.004</t>
  </si>
  <si>
    <t>PM-04 PORTA DE MADEIRA SARRAFEADA P/ PINT. BAT. MADEIRA L=82CM</t>
  </si>
  <si>
    <t>05.01.014</t>
  </si>
  <si>
    <t>PM-24 PORTA DE MADEIRA SARRAFEADA P/ PINT. BAT. MADEIRA L=72CM</t>
  </si>
  <si>
    <t>05.01.029</t>
  </si>
  <si>
    <t>PM-74 PORTA SARRAFEADO MACIÇO P/BOXES L=62CM-COMPLETA</t>
  </si>
  <si>
    <t>05.01.070</t>
  </si>
  <si>
    <t>PM-83 PORTA DE CORRER ACESSIVEL SARRAFEADA MACIÇA G1-C1 P/PINTURA L=101CM</t>
  </si>
  <si>
    <t>05.01.095</t>
  </si>
  <si>
    <t>PM-63 PORTA DE MADEIRA SARRAFEADA P/ PINT. C/ BAND. BAT. MAD. L=82CM INCLUSIVE REFORÇO DE FECHADURA</t>
  </si>
  <si>
    <t>05.01.096</t>
  </si>
  <si>
    <t>PM-64 PORTA DE MADEIRA SARRAFEADA P/ PINT. C/ BAND. BAT. MAD. L=92CM INCLUSIVE REFORÇO DE FECHADURA</t>
  </si>
  <si>
    <t>05.05.037</t>
  </si>
  <si>
    <t>BS-08 BANCADA PARA FRALDÁRIO</t>
  </si>
  <si>
    <t>05.05.040</t>
  </si>
  <si>
    <t>BS-05 BANCADA PARA COZINHA - GRANITO POLIDO 20MM</t>
  </si>
  <si>
    <t>05.05.064</t>
  </si>
  <si>
    <t>PR-08 PRATELEIRA DE GRANITO</t>
  </si>
  <si>
    <t>05.05.067</t>
  </si>
  <si>
    <t>PR-03 PRATELEIRA DE GRANILITE - L=30CM</t>
  </si>
  <si>
    <t>05.05.075</t>
  </si>
  <si>
    <t>PR-09 PRATELEIRA EM GRANILITE - L=55CM</t>
  </si>
  <si>
    <t>05.05.078</t>
  </si>
  <si>
    <t>GS-03 GUICHE DE SECRETARIA/JANELA DE 2 FOLHAS</t>
  </si>
  <si>
    <t>05.05.080</t>
  </si>
  <si>
    <t>ET-05 ESTRADO DE POLIPROPILENO</t>
  </si>
  <si>
    <t>05.05.086</t>
  </si>
  <si>
    <t>BA-13 BALCAO ATENDIMENTO - GRANITO</t>
  </si>
  <si>
    <t>05.05.090</t>
  </si>
  <si>
    <t>BA-11 BALCÃO DE DEVOLUÇÃO DE GRANITO (L=70CM)</t>
  </si>
  <si>
    <t>05.05.096</t>
  </si>
  <si>
    <t>CC-06 CUBA INOX 460X300X170MM - MISTURADOR DE PAREDE</t>
  </si>
  <si>
    <t>05.05.101</t>
  </si>
  <si>
    <t>CC-01 CUBA INOX (60X50X30CM) INCLUSIVE VÁLVULA AMERICANA-GRANITO</t>
  </si>
  <si>
    <t>05.05.103</t>
  </si>
  <si>
    <t>CC-03 CUBA INOX (50X40X25CM) TORNEIRA DE PAREDE INCL.VÁLVULA AMERICANA-GRANITO</t>
  </si>
  <si>
    <t>05.05.104</t>
  </si>
  <si>
    <t>CC-04 CUBA DUPLA INOX (102X40X25CM) INCLUSIVE VÁLVULA AMERICANA-GRANITO</t>
  </si>
  <si>
    <t>05.05.108</t>
  </si>
  <si>
    <t xml:space="preserve">PRATELEIRA DE GRANILITE POLIDO ESPESSURA 40MM COR CINZA APLICADA NA BIBLIOTECA          USO EXCLUSIVO PADRAO CRECHE </t>
  </si>
  <si>
    <t>06.01.002</t>
  </si>
  <si>
    <t>EF-02 ESQUADRIA DE FERRO 90X120CM</t>
  </si>
  <si>
    <t>06.01.003</t>
  </si>
  <si>
    <t>EF-03 ESQUADRIA DE FERRO 90X150CM</t>
  </si>
  <si>
    <t>06.01.013</t>
  </si>
  <si>
    <t>EF-13 ESQUADRIA DE FERRO 90X90CM</t>
  </si>
  <si>
    <t>06.01.014</t>
  </si>
  <si>
    <t>EF-14 ESQUADRIA DE FERRO 180X90CM</t>
  </si>
  <si>
    <t>06.01.015</t>
  </si>
  <si>
    <t>EF-15 ESQUADRIA DE FERRO / VENTILACAO CRUZADA H=30 A 45CM</t>
  </si>
  <si>
    <t>06.01.022</t>
  </si>
  <si>
    <t>EF-20 ESQUADRIA DE FERRO 180X180CM</t>
  </si>
  <si>
    <t>06.01.025</t>
  </si>
  <si>
    <t>CAIXILHOS DE FERRO -BASCULANTES</t>
  </si>
  <si>
    <t>06.01.029</t>
  </si>
  <si>
    <t xml:space="preserve">CX-06 CAIXILHO FIXO PERFIL LAMINADO 2MM   USO EXCLUSIVO PADRAO CRECHE  </t>
  </si>
  <si>
    <t>06.01.080</t>
  </si>
  <si>
    <t>VENEZIANA INDUSTRIAL -ALETAS PVC MONTANTES ACO GALVANIZADO REF 100</t>
  </si>
  <si>
    <t>06.02.019</t>
  </si>
  <si>
    <t>PF-19 PORTA DE FERRO P/ RESERVATORIO - GALVANIZADA</t>
  </si>
  <si>
    <t>PORTA DE FERRO (TIPO PF-11)</t>
  </si>
  <si>
    <t>06.02.049</t>
  </si>
  <si>
    <t>PF-30 PORTA EM CHAPA DE AÇO C/VENT.PERM (L=140CM)</t>
  </si>
  <si>
    <t>06.02.053</t>
  </si>
  <si>
    <t>PF-32 PORTA EM CHAPA DE AÇO 82X210CM C/VENTILAÇÃO</t>
  </si>
  <si>
    <t>06.02.054</t>
  </si>
  <si>
    <t>PF-33 PORTA EM CHAPA DE ACO 180X215CM</t>
  </si>
  <si>
    <t>06.02.094</t>
  </si>
  <si>
    <t>ME-02 MONTANTE ESTRUTURAL VERTICAL P/ESQUADRIAS EM VÃO DE 7,20M</t>
  </si>
  <si>
    <t>06.02.095</t>
  </si>
  <si>
    <t xml:space="preserve">ME-03 MONTANTE ESTRUTURAL HORIZONTAL P/ESQUADRIAS </t>
  </si>
  <si>
    <t>06.02.098</t>
  </si>
  <si>
    <t>MONTANTE DA PORTA  PF-A  TUBO AÇO GALVANIZADO 100X100 MM ESPESSURA 3MM.   USO EXCLUSIVO PADRAO CRECHE</t>
  </si>
  <si>
    <t>06.02.104</t>
  </si>
  <si>
    <t>06.02.108</t>
  </si>
  <si>
    <t>PF-D   PORTA DE CORRER  QUATRO FOLHAS ADAPTADA MODELO PF-11  USO EXCLUSIVO PADRAO CRECHE</t>
  </si>
  <si>
    <t>06.02.109</t>
  </si>
  <si>
    <t>PF-C   PORTA CAIXILHO  93X215 CM ADAPTADA MODELO PF-27  USO EXCLUSIVO PADRAO CRECHE</t>
  </si>
  <si>
    <t>06.03.001</t>
  </si>
  <si>
    <t>TI-01 TAMPA DE INSPECAO - ACO</t>
  </si>
  <si>
    <t>06.03.003</t>
  </si>
  <si>
    <t>AF-01 ALCAPAO PARA LAJE DE FORRO</t>
  </si>
  <si>
    <t>06.03.019</t>
  </si>
  <si>
    <t>EM-05 ESCADA MARINHEIRO (GALVANIZADA)</t>
  </si>
  <si>
    <t>06.03.020</t>
  </si>
  <si>
    <t>EM-06 ESCADA DE MARINHEIRO C/GUARDA CORPO GALVANIZADA</t>
  </si>
  <si>
    <t>06.03.024</t>
  </si>
  <si>
    <t>TP-12 TELA DE PROTECAO REMOVIVEL</t>
  </si>
  <si>
    <t>06.03.035</t>
  </si>
  <si>
    <t>GR-02 GRADE DE PROTECAO / GUICHE (122X105 CM) FERRO CHATO 1/2" X 1/8"</t>
  </si>
  <si>
    <t>07.01.040</t>
  </si>
  <si>
    <t>ESTRUTURA DE COBERTURA EM TERÇA 6X12CM PARA TELHA ONDULADA CRFS SOBRE BASE E PILARETE CONCRETO  USO EXCLUSIVO PADRAO CRECHE</t>
  </si>
  <si>
    <t>07.03.121</t>
  </si>
  <si>
    <t>TELHA TECNOLOGIA CRFS ONDULADA E=8MM</t>
  </si>
  <si>
    <t>07.04.130</t>
  </si>
  <si>
    <t>CUMEEIRA SHED P/ TELHA TECNOLOGIA CRFS ONDULADA</t>
  </si>
  <si>
    <t>07.04.131</t>
  </si>
  <si>
    <t>RUFO P/ TELHA TECNOLOGIA CRFS ONDULADA</t>
  </si>
  <si>
    <t>08.01.002</t>
  </si>
  <si>
    <t>AC-05 ABRIGO E CAVALETE DE 1" COMPLETO 85X65X30CM</t>
  </si>
  <si>
    <t>08.02.003</t>
  </si>
  <si>
    <t>08.02.016</t>
  </si>
  <si>
    <t>PROTECAO ANTICORROSIVA PARA RAMAIS SOB A TERRA</t>
  </si>
  <si>
    <t>08.02.021</t>
  </si>
  <si>
    <t>VG-01 VALVULA E REGULADOR DE PRESSAO DE GAS</t>
  </si>
  <si>
    <t>TUBO ACO GALV NBR5590-CLASSE PESADA DN 20MM (3/4") INCL CONEXOES</t>
  </si>
  <si>
    <t>08.02.041</t>
  </si>
  <si>
    <t>TUBO ACO GALV NBR5590-CLASSE PESADA DN 25MM (1") INCL CONEXOES</t>
  </si>
  <si>
    <t>TUBO ACO GALVANIZ NBR5580-CL MEDIA, DN80MM (3")-INCL CONEXOES</t>
  </si>
  <si>
    <t>08.03.016</t>
  </si>
  <si>
    <t>TUBO PVC RÍGIDO JUNTA SOLDÁVEL DE 25 INCL CONEXÕES</t>
  </si>
  <si>
    <t>08.03.017</t>
  </si>
  <si>
    <t>TUBO PVC RÍGIDO JUNTA SOLDÁVEL DE 32 INCL CONEXÕES</t>
  </si>
  <si>
    <t>08.03.019</t>
  </si>
  <si>
    <t>TUBO PVC RÍGIDO JUNTA SOLDÁVEL DE 50 INCL CONEXÕES</t>
  </si>
  <si>
    <t>TUBO PVC RÍGIDO JUNTA SOLDÁVEL DE 60 INCL CONEXÕES</t>
  </si>
  <si>
    <t>08.03.021</t>
  </si>
  <si>
    <t>TUBO PVC RÍGIDO JUNTA SOLDÁVEL DE 75 INCL CONEXÕES</t>
  </si>
  <si>
    <t>08.03.022</t>
  </si>
  <si>
    <t>TUBO PVC RÍGIDO JUNTA SOLDÁVEL DE 85 INCL CONEXÕES</t>
  </si>
  <si>
    <t>REGISTRO DE GAVETA BRUTO DN 25MM (1")</t>
  </si>
  <si>
    <t>REGISTRO DE GAVETA BRUTO DN 32MM (1 1/4")</t>
  </si>
  <si>
    <t>08.04.006</t>
  </si>
  <si>
    <t>REGISTRO DE GAVETA BRUTO DN 50MM (2")</t>
  </si>
  <si>
    <t>08.04.008</t>
  </si>
  <si>
    <t>REGISTRO DE GAVETA BRUTO DN 80MM (3")</t>
  </si>
  <si>
    <t>08.04.023</t>
  </si>
  <si>
    <t>REGISTRO DE GAVETA COM CANOPLA CROMADA DN 25MM (1")</t>
  </si>
  <si>
    <t>08.04.024</t>
  </si>
  <si>
    <t>REGISTRO DE GAVETA COM CANOPLA CROMADA DN 32MM (1 1/4")</t>
  </si>
  <si>
    <t>08.04.032</t>
  </si>
  <si>
    <t>REGISTRO DE PRESSAO C/ CANOPLA CROMADA DN 20MM (3/4")</t>
  </si>
  <si>
    <t>08.04.044</t>
  </si>
  <si>
    <t>VALVULA DE DESCARGA C/ REG INCORP DN=40MM(1 1/2) ACAB ANTIVANDALISMO</t>
  </si>
  <si>
    <t>08.04.054</t>
  </si>
  <si>
    <t>VALVULA DE DESCARGA C/ACIONAMENTO DUPLO FLUXO REGISTRO E ACABAM. DN 40MM 1 1/2"</t>
  </si>
  <si>
    <t>ENVELOPE DE CONCRETO PARA DUTOS</t>
  </si>
  <si>
    <t>TUBO DE COBRE NBR13206 CLASSE "E" DN 22 MM (3/4") AGUA QUENTE INCL CONEXOES COM ISOLAÇAO TERMICA POLIETIL EXPANDIDO</t>
  </si>
  <si>
    <t>08.05.011</t>
  </si>
  <si>
    <t>TUBO DE COBRE NBR13206 CLASSE "E" DN 28 MM (1") AGUA QUENTE INCL CONEXOES COM ISOLAÇAO TERMICA POLIETIL EXPANDIDO</t>
  </si>
  <si>
    <t>08.05.012</t>
  </si>
  <si>
    <t>TUBO DE COBRE NBR13206 CLASSE "E" DN 35 MM (1 1/4") AGUA QUENTE INCL CONEXOES COM ISOLAÇAO TERMICA POLIETIL EXPANDIDO</t>
  </si>
  <si>
    <t>08.06.001</t>
  </si>
  <si>
    <t>SISTEMA DE AQUECIMENTO SOLAR BOILER 1000 LITROS AÇO INOX ALTA PRESSAO</t>
  </si>
  <si>
    <t>08.08.045</t>
  </si>
  <si>
    <t>EXTINTORES MANUAIS DE CO2 COM CAPACIDADE DE 6 KG</t>
  </si>
  <si>
    <t>08.08.046</t>
  </si>
  <si>
    <t>EXTINTORES MANUAIS PO QUIMICO SECO COM CAPACIDADE DE 4 KG</t>
  </si>
  <si>
    <t>08.08.047</t>
  </si>
  <si>
    <t>EXTINTOR MANUAL PO QUIMICO SECO C/ CAPACIDADE DE 12KG</t>
  </si>
  <si>
    <t>08.08.050</t>
  </si>
  <si>
    <t>EXTINTORES MANUAIS DE AGUA PRESSURIZADA CAP DE 10 L</t>
  </si>
  <si>
    <t>08.09.015</t>
  </si>
  <si>
    <t>TUBO PVC NORMAL "SN" JUNTA SOLDÁVEL/ELÁSTICA DN 40 INCL CONEXÕES</t>
  </si>
  <si>
    <t>08.09.016</t>
  </si>
  <si>
    <t>TUBO PVC NORMAL "SN" JUNTA ELÁSTICA DN 50 INCL CONEXÕES</t>
  </si>
  <si>
    <t>08.09.017</t>
  </si>
  <si>
    <t>TUBO PVC NORMAL "SN" JUNTA ELÁSTICA DN 75 INCL CONEXÕES</t>
  </si>
  <si>
    <t>08.09.018</t>
  </si>
  <si>
    <t>TUBO PVC NORMAL "SN" JUNTA ELÁSTICA DN 100 INCL CONEXÕES</t>
  </si>
  <si>
    <t>08.09.062</t>
  </si>
  <si>
    <t>TUBO PVC REFORÇADO "SR" JUNTA ELÁSTICA DN 75 INCL CONEXÕES</t>
  </si>
  <si>
    <t>08.10.048</t>
  </si>
  <si>
    <t>RALO SIFONADO DE F.FUNDIDO DN 150 MM C/GRELHA PVC CROMADO</t>
  </si>
  <si>
    <t>08.11.054</t>
  </si>
  <si>
    <t>TUBO DE PVC REFORÇADO "SR" JUNTA ELÁSTICA DN 150 INCL CONEXÕES</t>
  </si>
  <si>
    <t>08.12.031</t>
  </si>
  <si>
    <t>RUFO EM CHAPA GALVANIZADA N 24 - CORTE 0,16 M</t>
  </si>
  <si>
    <t>08.12.033</t>
  </si>
  <si>
    <t>RUFO EM CHAPA GALVANIZADA N 24 - CORTE 0,33 M</t>
  </si>
  <si>
    <t>08.12.034</t>
  </si>
  <si>
    <t>RUFO EM CHAPA GALVANIZADA N 24 - CORTE 0,50 M</t>
  </si>
  <si>
    <t>08.12.067</t>
  </si>
  <si>
    <t>GRELHA HEMISFERICA DE FERRO FUNDIDO DN 150MM (6")</t>
  </si>
  <si>
    <t>08.13.012</t>
  </si>
  <si>
    <t>TUBO ACO GALVANIZ NBR5580-CL MEDIA, DN25MM (1") - INCL CONEXOES</t>
  </si>
  <si>
    <t>08.13.013</t>
  </si>
  <si>
    <t>TUBO ACO GALVANIZ NBR5580-CL MEDIA, DN32MM (1 1/4")-INCL CONEXOES</t>
  </si>
  <si>
    <t>08.13.014</t>
  </si>
  <si>
    <t>TUBO ACO GALVANIZ NBR5580-CL MEDIA, DN40MM (1 1/2") - INCL CONEXOES</t>
  </si>
  <si>
    <t>08.13.016</t>
  </si>
  <si>
    <t>TUBO ACO GALVANIZ NBR5580-CL MEDIA, DN65MM (2 1/2")-INCL CONEXOES</t>
  </si>
  <si>
    <t>08.13.017</t>
  </si>
  <si>
    <t>08.14.003</t>
  </si>
  <si>
    <t>08.14.004</t>
  </si>
  <si>
    <t>08.14.005</t>
  </si>
  <si>
    <t>REGISTRO DE GAVETA BRUTO DN 40MM (1.1/2")</t>
  </si>
  <si>
    <t>08.14.007</t>
  </si>
  <si>
    <t>REGISTRO DE GAVETA BRUTO DN 65MM (2.1/2")</t>
  </si>
  <si>
    <t>08.14.008</t>
  </si>
  <si>
    <t>08.14.028</t>
  </si>
  <si>
    <t>VALVULA DE RETENCAO VERTICAL DE BRONZE DE 1.1/2"</t>
  </si>
  <si>
    <t>08.14.037</t>
  </si>
  <si>
    <t>VALVULA DE RETENCAO DE PE COM CRIVO DE BRONZE DE 1.1/2"</t>
  </si>
  <si>
    <t>08.14.046</t>
  </si>
  <si>
    <t>TORNEIRA DE BOIA EM LATAO (BOIA PLAST) DN 25MM (1")</t>
  </si>
  <si>
    <t>08.14.078</t>
  </si>
  <si>
    <t>CONJ MOTOR-BOMBA (CENTRIFUGA) 1 HP 8500 L/H-20 MCA</t>
  </si>
  <si>
    <t>08.14.085</t>
  </si>
  <si>
    <t>ANEIS PRE-MOLDADOS EM CONCRETO ARMADO P/ RESERVATORIO D'AGUA D=2,50M</t>
  </si>
  <si>
    <t>08.14.086</t>
  </si>
  <si>
    <t>LAJE PRE-MOLDADA D=2,50M E=8CM P/ RESERVATORIO</t>
  </si>
  <si>
    <t>08.14.087</t>
  </si>
  <si>
    <t>LAJE PRE-MOLDADA D=2,50M E=15CM P/ RESERVATORIO</t>
  </si>
  <si>
    <t>08.15.002</t>
  </si>
  <si>
    <t>BN-01 BANHO BERCÁRIO</t>
  </si>
  <si>
    <t>08.15.003</t>
  </si>
  <si>
    <t>BN-02 BANHO INFANTIL</t>
  </si>
  <si>
    <t>08.16.001</t>
  </si>
  <si>
    <t>BACIA SIFONADA DE LOUCA BRANCA (VDR 6L) C/ ASSENTO</t>
  </si>
  <si>
    <t>08.16.003</t>
  </si>
  <si>
    <t>BACIA SANITÁRIA INFANTIL</t>
  </si>
  <si>
    <t>08.16.010</t>
  </si>
  <si>
    <t>LAVATORIO DE LOUCA BRANCA SEM COLUNA C/ TORNEIRA DE FECHAM AUTOMATICO</t>
  </si>
  <si>
    <t>08.16.045</t>
  </si>
  <si>
    <t>TANQUE DE LOUCA BRANCA,PEQUENO C/COLUNA</t>
  </si>
  <si>
    <t>08.16.051</t>
  </si>
  <si>
    <t>SABONETEIRA DE LOUCA BRANCA DE 15X15 CM</t>
  </si>
  <si>
    <t>08.16.065</t>
  </si>
  <si>
    <t>PAPELEIRA DE LOUCA BRANCA DE 15X15CM</t>
  </si>
  <si>
    <t>08.16.070</t>
  </si>
  <si>
    <t>CABIDE DE LOUCA BRANCA COM 2 GANCHOS</t>
  </si>
  <si>
    <t>08.16.073</t>
  </si>
  <si>
    <t>BC-23 BANCO DE GRANITO 2CM COM BORDA ARREDONDADA PARA VESTIÁRIO</t>
  </si>
  <si>
    <t>08.16.083</t>
  </si>
  <si>
    <t>VA-01 VARAL/TOALHEIRO</t>
  </si>
  <si>
    <t>08.16.089</t>
  </si>
  <si>
    <t>08.16.090</t>
  </si>
  <si>
    <t>08.16.093</t>
  </si>
  <si>
    <t>BR-05 TROCADOR ACESSÍVEL</t>
  </si>
  <si>
    <t>08.16.094</t>
  </si>
  <si>
    <t>08.17.037</t>
  </si>
  <si>
    <t>CHUVEIRO ANTIVANDALISMO</t>
  </si>
  <si>
    <t>08.17.049</t>
  </si>
  <si>
    <t>PURIFICADOR/BEBEDOURO DE AGUA REFRIGERADA</t>
  </si>
  <si>
    <t>08.17.058</t>
  </si>
  <si>
    <t>FT-02 FILTRO PARA AGUA POTAVEL</t>
  </si>
  <si>
    <t>08.17.080</t>
  </si>
  <si>
    <t>TORNEIRA DE LAVAGEM COM CANOPLA DE 1/2"</t>
  </si>
  <si>
    <t>08.17.081</t>
  </si>
  <si>
    <t>TJ-03 TORNEIRA DE JARDIM</t>
  </si>
  <si>
    <t>09.02.011</t>
  </si>
  <si>
    <t>AT-01 ENTRADA AEREA PARA TELEFONE</t>
  </si>
  <si>
    <t>09.02.042</t>
  </si>
  <si>
    <t>DPS - DISPOSITIVO PROTECAO CONTRA SURTOS (TELEFONIA)</t>
  </si>
  <si>
    <t>09.02.043</t>
  </si>
  <si>
    <t>DPS - DISPOSITIVO PROTECAO CONTRA SURTOS (ENERGIA)</t>
  </si>
  <si>
    <t>09.02.061</t>
  </si>
  <si>
    <t>09.02.078</t>
  </si>
  <si>
    <t>CONJ 4 CABOS P/ ENTRADA ENERGIA SECCAO 95MM2 C/ ELETRODUTOS</t>
  </si>
  <si>
    <t>DISJUNTOR BIPOLAR TERMOMAGNETICO 2X10A A 2X50A</t>
  </si>
  <si>
    <t>DISJUNTOR TRIPOLAR TERMOMAGNETICO 3X60A A 3X100A</t>
  </si>
  <si>
    <t>09.02.091</t>
  </si>
  <si>
    <t>09.02.102</t>
  </si>
  <si>
    <t xml:space="preserve">CONJUNTO PARA ENTRADA DE TELEFONE  NA ENTRADA DE ENERGIA  </t>
  </si>
  <si>
    <t>ELETRODUTO DE PVC RIGIDO ROSCAVEL DE 32MM - INCL CONEXOES</t>
  </si>
  <si>
    <t>09.03.050</t>
  </si>
  <si>
    <t>ELETRODUTO DE PVC RIGIDO ROSCAVEL DE 60MM - INCL CONEXOES</t>
  </si>
  <si>
    <t>09.03.090</t>
  </si>
  <si>
    <t>09.04.006</t>
  </si>
  <si>
    <t>CAIXA EM CHAPA DE AÇO 16 COM PORTA E FECHO</t>
  </si>
  <si>
    <t>09.04.019</t>
  </si>
  <si>
    <t>QUADRO GERAL - DISJUNTOR TERMOMAGNETICO 3X10A A 3X50A</t>
  </si>
  <si>
    <t>QUADRO GERAL - DISJUNTOR TERMOMAGNETICO 3X60A A 3X100A</t>
  </si>
  <si>
    <t>09.04.025</t>
  </si>
  <si>
    <t>QUADRO GERAL - DISJUNTOR TERMO MAGNETICO 3X125A A 3X225A</t>
  </si>
  <si>
    <t>09.04.037</t>
  </si>
  <si>
    <t>INTERRUPTOR AUTOM. DIFERENCIAL (DISPOSITIVO DR) 63A/30MA</t>
  </si>
  <si>
    <t>09.04.041</t>
  </si>
  <si>
    <t>QUADRO GERAL-BARRAMENTO DE 60 A</t>
  </si>
  <si>
    <t>09.04.042</t>
  </si>
  <si>
    <t>QUADRO GERAL-BARRAMENTO DE 100 A</t>
  </si>
  <si>
    <t>09.04.043</t>
  </si>
  <si>
    <t>QUADRO GERAL-BARRAMENTO DE 150 A</t>
  </si>
  <si>
    <t>09.04.091</t>
  </si>
  <si>
    <t>09.05.004</t>
  </si>
  <si>
    <t>ELETROD ACO GALV QUENTE (NBR 5624) 32 MM (1 1/4") - INCL CONEXOES</t>
  </si>
  <si>
    <t>09.05.005</t>
  </si>
  <si>
    <t>ELETROD ACO GALV QUENTE (NBR 5624) 40 MM (1 1/2") - INCL CONEXOES</t>
  </si>
  <si>
    <t>09.05.014</t>
  </si>
  <si>
    <t>09.05.040</t>
  </si>
  <si>
    <t>09.05.042</t>
  </si>
  <si>
    <t>QUADRO DISTRIBUICAO, DISJ. GERAL 30A P/ 4 A 8 DISJS.</t>
  </si>
  <si>
    <t>09.05.045</t>
  </si>
  <si>
    <t>QUADRO DISTRIBUICAO, DISJ. GERAL 50A P/ 10 A 12 DISJS.</t>
  </si>
  <si>
    <t>09.05.047</t>
  </si>
  <si>
    <t>QUADRO DISTRIBUICAO, DISJ. GERAL 60A P/ 14 A 20 DISJS.</t>
  </si>
  <si>
    <t>09.05.054</t>
  </si>
  <si>
    <t>QUADRO DISTRIBUICAO, DISJ. GERAL 100A P/ 28 A 42 DISJS.</t>
  </si>
  <si>
    <t>09.05.069</t>
  </si>
  <si>
    <t>INTERRUPTOR TIPO AUTOMÁTICO DE BÓIA</t>
  </si>
  <si>
    <t>09.05.070</t>
  </si>
  <si>
    <t>09.05.073</t>
  </si>
  <si>
    <t>DISJUNTOR UNIPOLAR TERMOMAGNETICO 1X10A A 1X30A</t>
  </si>
  <si>
    <t>09.05.075</t>
  </si>
  <si>
    <t>09.05.076</t>
  </si>
  <si>
    <t>QUADRO COMANDO PARA CONJUNTO MOTOR BOMBA TRIFASICO DE 3/4 A 1 HP</t>
  </si>
  <si>
    <t>09.06.002</t>
  </si>
  <si>
    <t>CAIXA DE PASSAGEM ESTAMPADA COM TAMPA PLASTICA DE 4"X4"</t>
  </si>
  <si>
    <t>09.06.007</t>
  </si>
  <si>
    <t>CAIXA DE PASSAGEM CHAPA TAMPA PARAFUSADA DE 15X15X8 CM</t>
  </si>
  <si>
    <t>09.06.025</t>
  </si>
  <si>
    <t>CAIXA DE PASSAGEM EM ALVENARIA DE 0,40X0,40X0,40 M</t>
  </si>
  <si>
    <t>09.08.003</t>
  </si>
  <si>
    <t>INTERRUPTOR DE 2 TECLAS SIMPLES EM CX.4"X2"-ELETROD.AÇO GALV.A QUENTE</t>
  </si>
  <si>
    <t>09.08.016</t>
  </si>
  <si>
    <t>TOMADA 2P+T PADRAO NBR 14136,  CORRENTE 20A-250V-ELETR.AÇO GALV.A QUENTE</t>
  </si>
  <si>
    <t>09.08.067</t>
  </si>
  <si>
    <t>INTERRUPTOR 1 TECLA BIPOLAR SIMPLES CAIXA 4"X2"- ELETR PVC RIGIDO</t>
  </si>
  <si>
    <t>09.08.069</t>
  </si>
  <si>
    <t>2 INTERRUPTORES 1 TECLA BIPOLAR SIMPLES CAIXA 4"X4"-ELETR PVC RIGIDO</t>
  </si>
  <si>
    <t>09.08.070</t>
  </si>
  <si>
    <t>3 INTERRUPTORES DE 1 TECLA BIPOLAR EM CAIXA 4"X4"-ELETRODUTO DE PVC</t>
  </si>
  <si>
    <t>09.08.075</t>
  </si>
  <si>
    <t>INTERRUPTOR 1 TECLA SIMPLES/TOMADA 2P+T PADRÃO NBR 14136 CORRENTE 10A ELETROD.PVC RIGIDO</t>
  </si>
  <si>
    <t>09.08.079</t>
  </si>
  <si>
    <t>TOMADA 2P+T PADRAO NBR 14136 CORRENTE 10A-250V-ELETR. PVC RÍGIDO</t>
  </si>
  <si>
    <t>09.08.081</t>
  </si>
  <si>
    <t>PONTO SECO PARA TELEFONE-ELETRODUTO DE PVC</t>
  </si>
  <si>
    <t>09.08.082</t>
  </si>
  <si>
    <t>09.08.083</t>
  </si>
  <si>
    <t>BOTAO PARA CIGARRA - ELETRODUTO DE PVC</t>
  </si>
  <si>
    <t>09.08.084</t>
  </si>
  <si>
    <t>CIGARRA PARA CHAMADA DE AULA - ELETRODUTO DE PVC</t>
  </si>
  <si>
    <t>09.08.085</t>
  </si>
  <si>
    <t>PONTO SECO P/INSTALACAO DE SOM/TV/ALARME/LOGICA - ELETRODUTO PVC</t>
  </si>
  <si>
    <t>09.08.086</t>
  </si>
  <si>
    <t>ACIONADOR DO ALARME DE INCENDIO</t>
  </si>
  <si>
    <t>09.08.087</t>
  </si>
  <si>
    <t>SIRENE PARA ALARME DE EMERGENCIA- ELETRODUTO DE PVC</t>
  </si>
  <si>
    <t>09.09.046</t>
  </si>
  <si>
    <t>09.09.072</t>
  </si>
  <si>
    <t>09.09.083</t>
  </si>
  <si>
    <t>09.10.003</t>
  </si>
  <si>
    <t>CENTRO DE LUZ EM CAIXA FM ELETRODUTO DE PVC</t>
  </si>
  <si>
    <t>09.11.035</t>
  </si>
  <si>
    <t>IL-06 LUZ DE OBSTACULO COM LAMPADA</t>
  </si>
  <si>
    <t>09.11.041</t>
  </si>
  <si>
    <t>09.11.068</t>
  </si>
  <si>
    <t>IL-53 LUMINARIA P/ VAPOR DE SODIO 1X150W EM POSTE 6M</t>
  </si>
  <si>
    <t>09.12.001</t>
  </si>
  <si>
    <t>EX-01 EXAUSTOR AXIAL DN 40CM</t>
  </si>
  <si>
    <t>09.12.010</t>
  </si>
  <si>
    <t>EXAUSTOR DN 150MM  VAZAO 280 M3HORA COM VENEZIANA AUTOFECHANTE INCLUSIVE DUTO EXAUSTAO USO EXCLUSIVO PADRAO CRECHE</t>
  </si>
  <si>
    <t>09.13.010</t>
  </si>
  <si>
    <t>PP-02 PARA RAIOS FRANKLIN COM MASTRO AÇO GALVANIZADO 02" X 3,00M</t>
  </si>
  <si>
    <t>09.13.025</t>
  </si>
  <si>
    <t>CORDOALHA DE AÇO GALV. A QUENTE 80MM2 (7/16") SOB A TERRA</t>
  </si>
  <si>
    <t>09.13.027</t>
  </si>
  <si>
    <t>TERRA SIMPLES - 1 HASTE COM CAIXA DE INSPEÇÃO E TAMPA DE CONCRETO</t>
  </si>
  <si>
    <t>09.13.028</t>
  </si>
  <si>
    <t xml:space="preserve">TERRA SIMPLES 1 HASTE COPERWELD DN 19MM X 3M SEM CAIXA DE INSPEÇAO </t>
  </si>
  <si>
    <t>09.13.032</t>
  </si>
  <si>
    <t>CONEXAO EXOTERMICA CABO/CABO</t>
  </si>
  <si>
    <t>09.13.033</t>
  </si>
  <si>
    <t>CONEXAO EXOTERMICA CABO/HASTE</t>
  </si>
  <si>
    <t>09.13.034</t>
  </si>
  <si>
    <t>CONEXAO EXOTERMICA EM ESTRUTURA METALICA</t>
  </si>
  <si>
    <t>09.13.035</t>
  </si>
  <si>
    <t xml:space="preserve">RELATORIO DE INSPEÇAO E MEDIÇAO COM LAUDO TECNICO DO SISTEMA DE PROTEÇAO CONTRA DESCARGAS ATMOSFERICAS CONFORME NBR 5419 </t>
  </si>
  <si>
    <t>09.13.040</t>
  </si>
  <si>
    <t xml:space="preserve">CORDOALHA DE AÇO GALV. A QUENTE 50 MM2 (3/8") C/SUPORTE.DE FIXAÇÃO. </t>
  </si>
  <si>
    <t>09.84.037</t>
  </si>
  <si>
    <t>09.84.039</t>
  </si>
  <si>
    <t>09.84.040</t>
  </si>
  <si>
    <t>10.01.049</t>
  </si>
  <si>
    <t>FORRO DE GESSO ACARTONADO INCL ESTRUTURA</t>
  </si>
  <si>
    <t>11.02.026</t>
  </si>
  <si>
    <t>IMPERM C/ EMULSAO ACRILICA ESTRUT C/ VEU DE POLIESTER-6 DEMAOS / 2 EST</t>
  </si>
  <si>
    <t>11.02.066</t>
  </si>
  <si>
    <t>REGULARIZACAO DE SUPERFICIE P/ PREPARO IMPERM 1:3 E=2,5CM</t>
  </si>
  <si>
    <t>11.03.007</t>
  </si>
  <si>
    <t xml:space="preserve">IMPERMEABIL RESERV.ENTERRADO COM ARGAMASSA POLIMERICA SEMIFLEXIVEL COM APLICAÇÃO 4 DEMÃOS </t>
  </si>
  <si>
    <t>11.03.010</t>
  </si>
  <si>
    <t>COM TINTA BETUMINOSA (APLICACAO EXTERNA)</t>
  </si>
  <si>
    <t>11.04.004</t>
  </si>
  <si>
    <t>JUNTAS DE DILATACAO/MASTIQUE ELASTICO OU POLIURETANO</t>
  </si>
  <si>
    <t>C3</t>
  </si>
  <si>
    <t>11.04.010</t>
  </si>
  <si>
    <t>MANGUEIRA PLASTICA FLEXIVEL PARA JUNTA DE DILATACAO</t>
  </si>
  <si>
    <t>11.04.012</t>
  </si>
  <si>
    <t>ISOPOR PARA SUPORTE DE MASTIQUE</t>
  </si>
  <si>
    <t>12.01.001</t>
  </si>
  <si>
    <t>CHAPISCO</t>
  </si>
  <si>
    <t>12.01.006</t>
  </si>
  <si>
    <t>EMBOCO DESEMPENADO</t>
  </si>
  <si>
    <t>12.02.002</t>
  </si>
  <si>
    <t>12.02.005</t>
  </si>
  <si>
    <t>EMBOCO</t>
  </si>
  <si>
    <t>12.02.006</t>
  </si>
  <si>
    <t>12.02.009</t>
  </si>
  <si>
    <t>12.02.036</t>
  </si>
  <si>
    <t>REVESTIMENTO COM AZULEJOS  RETIFICADOS LISOS BRANCO BRILHANTE</t>
  </si>
  <si>
    <t>12.02.043</t>
  </si>
  <si>
    <t>PERFIL SEXTAVADO EM ALUMINIO PARA AZULEJO</t>
  </si>
  <si>
    <t>12.02.044</t>
  </si>
  <si>
    <t>PERFIL CANTONEIRA EM ALUMINIO PARA REBOCO</t>
  </si>
  <si>
    <t>12.04.004</t>
  </si>
  <si>
    <t>12.04.006</t>
  </si>
  <si>
    <t>13.01.004</t>
  </si>
  <si>
    <t>LASTRO DE CONCRETO C/ HIDROFUGO E=5CM</t>
  </si>
  <si>
    <t>13.01.006</t>
  </si>
  <si>
    <t>13.01.017</t>
  </si>
  <si>
    <t>ARGAMASSA DE REGULARIZACAO CIM/AREIA 1:3 ESP=2,50CM</t>
  </si>
  <si>
    <t>13.02.005</t>
  </si>
  <si>
    <t>CIMENTADO DESEMPENADO ALISADO E=3,50CM INCL ARG REG</t>
  </si>
  <si>
    <t>PISO DE CONCRETO Fck 25MPa DESEMPENAMENTO MECÂNICO E=8CM</t>
  </si>
  <si>
    <t>13.02.023</t>
  </si>
  <si>
    <t>BORRACHA COLADA - PISO TATIL DIRECIONAL</t>
  </si>
  <si>
    <t>13.02.077</t>
  </si>
  <si>
    <t>CHAPAS VINILICAS/TRANSITO PESADO (COR ESPECIFICAR) ESP 2MM</t>
  </si>
  <si>
    <t>13.02.100</t>
  </si>
  <si>
    <t>CERAMICA ESMALT.ANTIDER. ABSORÇÃO DE AGUA 3% A 8% PEI 4/5 COEF.ATRITO MINIMO 0,4 USO EXCLUSIVO PADRAO CRECHE</t>
  </si>
  <si>
    <t>13.06.076</t>
  </si>
  <si>
    <t>SO-16 SOLEIRA RAMPADA DESNIVEL ATE 2CM (GRANILITE / ALVENARIA 15,5CM)</t>
  </si>
  <si>
    <t>13.06.077</t>
  </si>
  <si>
    <t>SO-17 SOLEIRA RAMPADA DESNIVEL ATE 2CM (GRANILITE / ALVENARIA 22CM)</t>
  </si>
  <si>
    <t>13.06.082</t>
  </si>
  <si>
    <t>SO-22 SOLEIRA DE GRANITO EM NIVEL 1 PEÇA (L= 14 A 17CM)</t>
  </si>
  <si>
    <t>13.07.002</t>
  </si>
  <si>
    <t>PE-02 PEITORIL</t>
  </si>
  <si>
    <t>TELA Q-138 E ESPAÇADOR TRELIÇADO P/PISO DE CONCRETO</t>
  </si>
  <si>
    <t>14.01.002</t>
  </si>
  <si>
    <t>VIDRO LISO COMUM INCOLOR DE 3MM</t>
  </si>
  <si>
    <t>14.01.004</t>
  </si>
  <si>
    <t>VIDRO LISO COMUM INCOLOR DE 4MM</t>
  </si>
  <si>
    <t>14.01.062</t>
  </si>
  <si>
    <t xml:space="preserve"> VIDRO LISO INCOLOR LAMINADO 6MM (3+3MM) COM FILME PVB INCLUSIVE GUARNIÇAO NEOPRENE   USO EXCLUSIVO PADRAO CRECHE</t>
  </si>
  <si>
    <t>14.01.063</t>
  </si>
  <si>
    <t xml:space="preserve">  VIDRO  LISO INCOLOR 6MM  INCLUSIVE GUARNIÇAO NEOPRENE USO EXCLUSIVO PADRAO CRECHE  </t>
  </si>
  <si>
    <t>14.02.001</t>
  </si>
  <si>
    <t>EP-01 ESPELHO</t>
  </si>
  <si>
    <t>15.02.005</t>
  </si>
  <si>
    <t>TINTA LATEX ECONOMICA</t>
  </si>
  <si>
    <t>15.02.019</t>
  </si>
  <si>
    <t>ESMALTE</t>
  </si>
  <si>
    <t>15.02.025</t>
  </si>
  <si>
    <t>TINTA LATEX STANDARD</t>
  </si>
  <si>
    <t>15.03.011</t>
  </si>
  <si>
    <t>ESMALTE COM MASSA NIVELADORA EM ESQUADRIAS DE MADEIRA</t>
  </si>
  <si>
    <t>15.03.021</t>
  </si>
  <si>
    <t>ESMALTE EM ESQUADRIAS DE FERRO</t>
  </si>
  <si>
    <t>15.03.060</t>
  </si>
  <si>
    <t>FACE EXTERNA DE CALHAS/CONDUTORES COM TINTA SINTETICA (ESMALTE)</t>
  </si>
  <si>
    <t>15.04.006</t>
  </si>
  <si>
    <t>16.01.014</t>
  </si>
  <si>
    <t>16.01.016</t>
  </si>
  <si>
    <t>16.01.064</t>
  </si>
  <si>
    <t>PT-29 PORTAO DE TELA PARA QUADRA</t>
  </si>
  <si>
    <t>16.01.092</t>
  </si>
  <si>
    <t>PT-50 PORTAO DE TELA PARA SETORIZAÇAO 120&lt;H&lt;200 CM</t>
  </si>
  <si>
    <t>16.02.027</t>
  </si>
  <si>
    <t>GA-01 GUIA LEVE OU SEPARADOR DE PISOS</t>
  </si>
  <si>
    <t>16.02.064</t>
  </si>
  <si>
    <t>16.02.066</t>
  </si>
  <si>
    <t>16.02.100</t>
  </si>
  <si>
    <t>LASTRO DE BRITA E=5CM COM AGREGADO RECICLADO DA CONSTRUÇÃO CIVIL</t>
  </si>
  <si>
    <t>16.02.101</t>
  </si>
  <si>
    <t>LASTRO DE CONCRETO TRAÇO 1:4:8   E=5CM  COM AGREGADO RECICLADO DA CONSTRUÇAO CIVIL.</t>
  </si>
  <si>
    <t>16.02.105</t>
  </si>
  <si>
    <t>CIMENTADO DESEMPENADO COM JUNTA SECA E = 5 CM COM AGREGADO RECICLADO DA CONSTRUÇAO CIVIL</t>
  </si>
  <si>
    <t>16.03.006</t>
  </si>
  <si>
    <t xml:space="preserve">GRAMA SAO CARLOS EM PLACAS </t>
  </si>
  <si>
    <t>16.03.223</t>
  </si>
  <si>
    <t>ÁRVORE ORNAMENTAL IPÊ-ROXO DE 7 FOLHAS H=2,00M</t>
  </si>
  <si>
    <t>16.03.353</t>
  </si>
  <si>
    <t>FRUTÍFERA GOIABEIRA H=2,00M</t>
  </si>
  <si>
    <t>16.03.356</t>
  </si>
  <si>
    <t>FRUTÍFERA JABUTICABEIRA H=2,00M</t>
  </si>
  <si>
    <t>16.05.031</t>
  </si>
  <si>
    <t>CA-21 CANALETA DE AGUAS PLUVIAIS EM CONCRETO (20CM)</t>
  </si>
  <si>
    <t>16.05.047</t>
  </si>
  <si>
    <t>TC-10 TAMPA DE CONCRETO PRE-MOLDADA PERF. P/ CANALETA L=25CM</t>
  </si>
  <si>
    <t>16.05.052</t>
  </si>
  <si>
    <t>TAMPA PRÉ-MOLDADA Ø 2,50M PARA POÇO DE RETENÇÃO DE A.P. COM TAMPA DE INSPEÇÃO Ø 0,60M</t>
  </si>
  <si>
    <t>16.05.058</t>
  </si>
  <si>
    <t>POÇO DE RETENÇÃO DE ÁGUA PLUVIAL Ø 2,50M COM FUNDO DE CONCRETO</t>
  </si>
  <si>
    <t>16.05.065</t>
  </si>
  <si>
    <t>TUBO PVC OCRE JUNTA ELASTICA DN 150 INCLUSIVE CONEXOES  -  ENTERRADO</t>
  </si>
  <si>
    <t>16.05.066</t>
  </si>
  <si>
    <t>TUBO PVC OCRE JUNTA ELASTICA DN 200 INCLUSIVE CONEXOES  -  ENTERRADO</t>
  </si>
  <si>
    <t>16.05.067</t>
  </si>
  <si>
    <t>TUBO PVC OCRE JUNTA ELASTICA DN 250 INCLUSIVE CONEXOES  -  ENTERRADO</t>
  </si>
  <si>
    <t>16.05.075</t>
  </si>
  <si>
    <t>CA-10 CAIXA DE AREIA 50X50 CM PARA AGUAS PLUVIAIS</t>
  </si>
  <si>
    <t>ÁGUAS PLUVIAIS E DRENAGEM DE ACABAMENTO</t>
  </si>
  <si>
    <t>16.06.023</t>
  </si>
  <si>
    <t>AL-01 ABRIGO PARA LIXO</t>
  </si>
  <si>
    <t>16.06.051</t>
  </si>
  <si>
    <t>16.06.077</t>
  </si>
  <si>
    <t>16.06.078</t>
  </si>
  <si>
    <t xml:space="preserve">FORNECIMENTO E INSTALAÇAO DE PLACA DE IDENTIFICAÇAO DE OBRA   INCLUSO SUPORTE ESTRUTURA DE MADEIRA. </t>
  </si>
  <si>
    <t>16.06.090</t>
  </si>
  <si>
    <t>INSTALACÃO DE LOUSA (LG-07)</t>
  </si>
  <si>
    <t>16.06.092</t>
  </si>
  <si>
    <t>INSTALACÃO DE FOGAO INDUSTRIAL</t>
  </si>
  <si>
    <t>16.07.040</t>
  </si>
  <si>
    <t>16.08.026</t>
  </si>
  <si>
    <t>CI-02 CAIXA DE INSPEÇÃO 80X80CM PARA ESGOTO</t>
  </si>
  <si>
    <t>16.08.027</t>
  </si>
  <si>
    <t>CG-01 CAIXA DE GORDURA EM ALVENARIA</t>
  </si>
  <si>
    <t>16.08.028</t>
  </si>
  <si>
    <t>CI-01 CAIXA DE INSPECAO 60X60CM PARA ESGOTO</t>
  </si>
  <si>
    <t>16.11.005</t>
  </si>
  <si>
    <t>LIMPEZA DA OBRA</t>
  </si>
  <si>
    <t>16.18.070</t>
  </si>
  <si>
    <t>SI-01 PLACA DE SINALIZAÇÃO DE AMBIENTE 200X200MM (PORTA)</t>
  </si>
  <si>
    <t>16.18.071</t>
  </si>
  <si>
    <t>SI-02 PLACA DE SINALIZAÇÃO DE AMBIENTE 200X200MM (PAREDE INTERNA)</t>
  </si>
  <si>
    <t>16.18.072</t>
  </si>
  <si>
    <t>16.18.073</t>
  </si>
  <si>
    <t>16.18.075</t>
  </si>
  <si>
    <t>16.18.076</t>
  </si>
  <si>
    <t>16.18.078</t>
  </si>
  <si>
    <t>16.18.079</t>
  </si>
  <si>
    <t>16.18.080</t>
  </si>
  <si>
    <t>SI-11 SINALIZAÇÃO HORIZONTAL PARA VAGA ACESSIVEL</t>
  </si>
  <si>
    <t>16.80.017</t>
  </si>
  <si>
    <t>FDE</t>
  </si>
  <si>
    <t>10.390,62</t>
  </si>
  <si>
    <t>4.879,75</t>
  </si>
  <si>
    <t>BDI 1:</t>
  </si>
  <si>
    <t>Os serviços da FDE tiveram seu BDI de 23% removido, aplicando-se somente o BDI adotado pela Prefeitura</t>
  </si>
  <si>
    <t>SERVIÇOS PRELIMINARES</t>
  </si>
  <si>
    <t>1.1.</t>
  </si>
  <si>
    <t>1.3.</t>
  </si>
  <si>
    <t>APOIO</t>
  </si>
  <si>
    <t>1.3.1.</t>
  </si>
  <si>
    <t>2.</t>
  </si>
  <si>
    <t>INFRAESTRUTURA</t>
  </si>
  <si>
    <t>2.1.</t>
  </si>
  <si>
    <t>1.4.</t>
  </si>
  <si>
    <t>SONDAGEM E PROJETO EXECUTIVO</t>
  </si>
  <si>
    <t>2.2.</t>
  </si>
  <si>
    <t>2.3.</t>
  </si>
  <si>
    <t>FUNDAÇÕES PROFUNDAS</t>
  </si>
  <si>
    <t>2.4.</t>
  </si>
  <si>
    <t>2.4.1.</t>
  </si>
  <si>
    <t>2.5.</t>
  </si>
  <si>
    <t>ARMADURA</t>
  </si>
  <si>
    <t>2.5.1.</t>
  </si>
  <si>
    <t>2.5.2.</t>
  </si>
  <si>
    <t>2.5.3.</t>
  </si>
  <si>
    <t>2.6.</t>
  </si>
  <si>
    <t>CONCRETO</t>
  </si>
  <si>
    <t>2.6.1.</t>
  </si>
  <si>
    <t>2.7.</t>
  </si>
  <si>
    <t>2.7.1.</t>
  </si>
  <si>
    <t>2.8.</t>
  </si>
  <si>
    <t>IMPERMEABILIZAÇÕES</t>
  </si>
  <si>
    <t>2.8.1.</t>
  </si>
  <si>
    <t>2.9.</t>
  </si>
  <si>
    <t>REMOÇÃO DE SOLO ESCAVADO</t>
  </si>
  <si>
    <t>2.9.10.</t>
  </si>
  <si>
    <t>3.</t>
  </si>
  <si>
    <t>SUPERESTRUTURA</t>
  </si>
  <si>
    <t>3.1.</t>
  </si>
  <si>
    <t>3.1.1.</t>
  </si>
  <si>
    <t>3.2.</t>
  </si>
  <si>
    <t>3.2.1.</t>
  </si>
  <si>
    <t>3.2.2.</t>
  </si>
  <si>
    <t>3.2.3.</t>
  </si>
  <si>
    <t>3.3.</t>
  </si>
  <si>
    <t>3.3.1.</t>
  </si>
  <si>
    <t>3.3.2.</t>
  </si>
  <si>
    <t>4.</t>
  </si>
  <si>
    <t>ALVENARIA E OUTROS ELEMENTOS DIVISÓRIOS</t>
  </si>
  <si>
    <t>ALVENARIA</t>
  </si>
  <si>
    <t>4.1.</t>
  </si>
  <si>
    <t>4.1.1.</t>
  </si>
  <si>
    <t>4.1.2.</t>
  </si>
  <si>
    <t>4.1.3.</t>
  </si>
  <si>
    <t>4.1.4.</t>
  </si>
  <si>
    <t>4.1.5.</t>
  </si>
  <si>
    <t>4.1.6.</t>
  </si>
  <si>
    <t>4.1.7.</t>
  </si>
  <si>
    <t>4.1.8.</t>
  </si>
  <si>
    <t>4.2.</t>
  </si>
  <si>
    <t>PLACAS DIVISÓRIAS</t>
  </si>
  <si>
    <t>4.2.1.</t>
  </si>
  <si>
    <t>4.2.2.</t>
  </si>
  <si>
    <t>4.2.3.</t>
  </si>
  <si>
    <t>ELEMENTOS DE MADEIRA / COMPONENTES ESPECIAIS</t>
  </si>
  <si>
    <t>5.</t>
  </si>
  <si>
    <t>PORTAS / BATENTES / FERRAGENS</t>
  </si>
  <si>
    <t>5.1.</t>
  </si>
  <si>
    <t>5.1.1.</t>
  </si>
  <si>
    <t>5.1.2.</t>
  </si>
  <si>
    <t>5.1.3.</t>
  </si>
  <si>
    <t>5.1.4.</t>
  </si>
  <si>
    <t>5.1.5.</t>
  </si>
  <si>
    <t>5.1.6.</t>
  </si>
  <si>
    <t>OUTROS COMPONENTES PADRONIZADOS</t>
  </si>
  <si>
    <t>5.2.</t>
  </si>
  <si>
    <t>5.2.1.</t>
  </si>
  <si>
    <t>5.2.2.</t>
  </si>
  <si>
    <t>5.2.3.</t>
  </si>
  <si>
    <t>5.2.4.</t>
  </si>
  <si>
    <t>5.2.5.</t>
  </si>
  <si>
    <t>5.2.6.</t>
  </si>
  <si>
    <t>5.2.7.</t>
  </si>
  <si>
    <t>5.2.8.</t>
  </si>
  <si>
    <t>5.2.9.</t>
  </si>
  <si>
    <t>5.2.10.</t>
  </si>
  <si>
    <t>5.2.11.</t>
  </si>
  <si>
    <t>5.2.12.</t>
  </si>
  <si>
    <t>5.2.13.</t>
  </si>
  <si>
    <t>5.2.14.</t>
  </si>
  <si>
    <t>ELEMENTOS METÁLICOS / COMPONENTES ESPECIAIS</t>
  </si>
  <si>
    <t>6.</t>
  </si>
  <si>
    <t>6.1.</t>
  </si>
  <si>
    <t>ESQUADRIAS METÁLICAS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</si>
  <si>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</si>
  <si>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</si>
  <si>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</si>
  <si>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</si>
  <si>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</si>
  <si>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</si>
  <si>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</si>
  <si>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</si>
  <si>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</si>
  <si>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6.2.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</si>
  <si>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</si>
  <si>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</si>
  <si>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</si>
  <si>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</si>
  <si>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</si>
  <si>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</si>
  <si>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</si>
  <si>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</si>
  <si>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</si>
  <si>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</si>
  <si>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</si>
  <si>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6.3</t>
  </si>
  <si>
    <t>OUTROS ELEMENTOS METÁLICOS</t>
  </si>
  <si>
    <t>6.3.1</t>
  </si>
  <si>
    <t>6.3.2</t>
  </si>
  <si>
    <t>6.3.3</t>
  </si>
  <si>
    <t>6.3.4</t>
  </si>
  <si>
    <t>6.3.5</t>
  </si>
  <si>
    <t>6.3.6</t>
  </si>
  <si>
    <t>7.</t>
  </si>
  <si>
    <t>COBERTURA</t>
  </si>
  <si>
    <t>ESTRUTURA DE COBERTURA EM MADEIRA DE LEI</t>
  </si>
  <si>
    <t>7.1</t>
  </si>
  <si>
    <t>7.1.1</t>
  </si>
  <si>
    <t>7.2</t>
  </si>
  <si>
    <t>7.2.1</t>
  </si>
  <si>
    <t>7.3</t>
  </si>
  <si>
    <t>PEÇAS PARA COBERTURA</t>
  </si>
  <si>
    <t>7.3.1</t>
  </si>
  <si>
    <t>7.3.2</t>
  </si>
  <si>
    <t>8.</t>
  </si>
  <si>
    <t>ABRIGO E REDE DE GÁS</t>
  </si>
  <si>
    <t>8.1.</t>
  </si>
  <si>
    <t>8.1.1</t>
  </si>
  <si>
    <t>8.1.2</t>
  </si>
  <si>
    <t>8.1.3</t>
  </si>
  <si>
    <t>8.1.4</t>
  </si>
  <si>
    <t>8.1.5</t>
  </si>
  <si>
    <t>8.2.</t>
  </si>
  <si>
    <t>8.2.1</t>
  </si>
  <si>
    <t>8.2.2</t>
  </si>
  <si>
    <t>8.2.3</t>
  </si>
  <si>
    <t>8.2.4</t>
  </si>
  <si>
    <t>8.2.5</t>
  </si>
  <si>
    <t>8.2.6</t>
  </si>
  <si>
    <t>8.3.</t>
  </si>
  <si>
    <t>REDE DE ÁGUA FRIA - DEMAIS SERVIÇOS</t>
  </si>
  <si>
    <t>8.3.1</t>
  </si>
  <si>
    <t>8.3.2</t>
  </si>
  <si>
    <t>8.3.3</t>
  </si>
  <si>
    <t>8.3.4</t>
  </si>
  <si>
    <t>8.3.5</t>
  </si>
  <si>
    <t>8.3.6</t>
  </si>
  <si>
    <t>8.3.7</t>
  </si>
  <si>
    <t>8.4.</t>
  </si>
  <si>
    <t>REDE DE ÁGUA QUENTE - TUBULAÇÕES</t>
  </si>
  <si>
    <t>8.4.1</t>
  </si>
  <si>
    <t>8.4.2</t>
  </si>
  <si>
    <t>8.4.3</t>
  </si>
  <si>
    <t>REDE DE ÁGUA QUENTE - DEMAIS SERVIÇOS</t>
  </si>
  <si>
    <t>8.5.</t>
  </si>
  <si>
    <t>8.5.1</t>
  </si>
  <si>
    <t>8.6.</t>
  </si>
  <si>
    <t>COMBATE A INCÊNDIOS - DEMAIS SERVIÇOS</t>
  </si>
  <si>
    <t>8.6.1</t>
  </si>
  <si>
    <t>8.6.2</t>
  </si>
  <si>
    <t>8.6.3</t>
  </si>
  <si>
    <t>8.6.4</t>
  </si>
  <si>
    <t>8.7.</t>
  </si>
  <si>
    <t>REDE DE ESGOTO - TUBLAÇÕES</t>
  </si>
  <si>
    <t>8.7.1</t>
  </si>
  <si>
    <t>8.7.2</t>
  </si>
  <si>
    <t>8.7.3</t>
  </si>
  <si>
    <t>8.7.4</t>
  </si>
  <si>
    <t>8.7.5</t>
  </si>
  <si>
    <t>8.8.</t>
  </si>
  <si>
    <t>REDE DE ESGOTO - DEMAIS SERVIÇOS</t>
  </si>
  <si>
    <t>8.8.1</t>
  </si>
  <si>
    <t>8.9.</t>
  </si>
  <si>
    <t>8.9.1</t>
  </si>
  <si>
    <t>8.10.</t>
  </si>
  <si>
    <t>REDE DE ÁGUAS PLUVIAIS: DEMAIS SERVIÇOS</t>
  </si>
  <si>
    <t>8.11.</t>
  </si>
  <si>
    <t>8.10.1</t>
  </si>
  <si>
    <t>8.10.2</t>
  </si>
  <si>
    <t>8.10.3</t>
  </si>
  <si>
    <t>8.10.4</t>
  </si>
  <si>
    <t>REDE DE ÁGUAS PLUVIAIS: TUBULAÇÕES</t>
  </si>
  <si>
    <t>RESERVATÓRIO: INSTALAÇÕES - TUBULAÇÕES</t>
  </si>
  <si>
    <t>8.11.1</t>
  </si>
  <si>
    <t>8.11.2</t>
  </si>
  <si>
    <t>8.11.3</t>
  </si>
  <si>
    <t>8.11.4</t>
  </si>
  <si>
    <t>8.11.5</t>
  </si>
  <si>
    <t>8.12.</t>
  </si>
  <si>
    <t>RESERVATÓRIO: INSTALAÇÕES - DEMAIS SERVIÇOS</t>
  </si>
  <si>
    <t>8.13.</t>
  </si>
  <si>
    <t>BEBEDOUROS, LAVATÓRIOS E MICTÓRIOS PADRONIZADOS</t>
  </si>
  <si>
    <t>8.12.1</t>
  </si>
  <si>
    <t>8.14.1</t>
  </si>
  <si>
    <t>8.12.2</t>
  </si>
  <si>
    <t>8.12.3</t>
  </si>
  <si>
    <t>8.12.4</t>
  </si>
  <si>
    <t>8.12.5</t>
  </si>
  <si>
    <t>8.12.6</t>
  </si>
  <si>
    <t>8.12.7</t>
  </si>
  <si>
    <t>8.12.8</t>
  </si>
  <si>
    <t>8.12.9</t>
  </si>
  <si>
    <t>8.12.10</t>
  </si>
  <si>
    <t>8.12.11</t>
  </si>
  <si>
    <t>8.12.12</t>
  </si>
  <si>
    <t>LOUÇAS</t>
  </si>
  <si>
    <t>8.14.</t>
  </si>
  <si>
    <t>8.13.1</t>
  </si>
  <si>
    <t>8.13.2</t>
  </si>
  <si>
    <t>8.15.</t>
  </si>
  <si>
    <t>8.14.2</t>
  </si>
  <si>
    <t>8.14.3</t>
  </si>
  <si>
    <t>8.14.4</t>
  </si>
  <si>
    <t>8.14.5</t>
  </si>
  <si>
    <t>8.14.6</t>
  </si>
  <si>
    <t>8.14.7</t>
  </si>
  <si>
    <t>8.14.8</t>
  </si>
  <si>
    <t>8.14.9</t>
  </si>
  <si>
    <t>8.14.10</t>
  </si>
  <si>
    <t>8.14.11</t>
  </si>
  <si>
    <t>8.14.12</t>
  </si>
  <si>
    <t>8.14.13</t>
  </si>
  <si>
    <t>APARELHOS E METAIS</t>
  </si>
  <si>
    <t>8.15.1</t>
  </si>
  <si>
    <t>8.15.2</t>
  </si>
  <si>
    <t>8.15.3</t>
  </si>
  <si>
    <t>8.15.4</t>
  </si>
  <si>
    <t>8.15.5</t>
  </si>
  <si>
    <t>9.</t>
  </si>
  <si>
    <t>INSTALAÇÕES ELÉTRICAS</t>
  </si>
  <si>
    <t>ENTRADA D'ÁGUA</t>
  </si>
  <si>
    <t>1.5.</t>
  </si>
  <si>
    <t>ENTRADA DE ENERGIA E TELEFONIA</t>
  </si>
  <si>
    <t>1.5.1</t>
  </si>
  <si>
    <t>9.1.</t>
  </si>
  <si>
    <t>INTERLIGAÇÃO DA ENTRADA DE ENERGIA AO QUADRO GERAL</t>
  </si>
  <si>
    <t>9.2.</t>
  </si>
  <si>
    <t>QUADRO GERAL</t>
  </si>
  <si>
    <t>9.1.1</t>
  </si>
  <si>
    <t>9.1.2</t>
  </si>
  <si>
    <t>9.1.3</t>
  </si>
  <si>
    <t>9.1.4</t>
  </si>
  <si>
    <t>9.3.</t>
  </si>
  <si>
    <t>REDE DE BAIXA TENSÃO: DUTO / QUADROS PARCIAIS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</si>
  <si>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</si>
  <si>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</si>
  <si>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</si>
  <si>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</si>
  <si>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</si>
  <si>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</si>
  <si>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</si>
  <si>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</si>
  <si>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9.3.1</t>
  </si>
  <si>
    <t>9.4.1</t>
  </si>
  <si>
    <t>9.4.</t>
  </si>
  <si>
    <t>9.3.2</t>
  </si>
  <si>
    <t>9.3.4</t>
  </si>
  <si>
    <t>9.3.5</t>
  </si>
  <si>
    <t>9.3.6</t>
  </si>
  <si>
    <t>9.3.7</t>
  </si>
  <si>
    <t>9.3.8</t>
  </si>
  <si>
    <t>9.3.9</t>
  </si>
  <si>
    <t>9.3.10</t>
  </si>
  <si>
    <t>9.3.11</t>
  </si>
  <si>
    <t>9.3.12</t>
  </si>
  <si>
    <t>9.3.13</t>
  </si>
  <si>
    <t>9.3.14</t>
  </si>
  <si>
    <t>9.3.15</t>
  </si>
  <si>
    <t>REDE DE BAIXA TENSÃO: CAIXAS DE PASSAGEM</t>
  </si>
  <si>
    <t>9.5.</t>
  </si>
  <si>
    <t>9.4.2</t>
  </si>
  <si>
    <t>9.4.3</t>
  </si>
  <si>
    <t>9.6.</t>
  </si>
  <si>
    <t>9.5.1</t>
  </si>
  <si>
    <t>9.5.2</t>
  </si>
  <si>
    <t>9.5.3</t>
  </si>
  <si>
    <t>9.5.4</t>
  </si>
  <si>
    <t>9.5.5</t>
  </si>
  <si>
    <t>9.5.6</t>
  </si>
  <si>
    <t>PONTOS DE: INTERRUPTORES E TOMADAS</t>
  </si>
  <si>
    <t>9.6.1</t>
  </si>
  <si>
    <t>9.6.3</t>
  </si>
  <si>
    <t>9.6.10</t>
  </si>
  <si>
    <t>9.6.2</t>
  </si>
  <si>
    <t>9.7.</t>
  </si>
  <si>
    <t>LUMINÁRIAS INTERNAS</t>
  </si>
  <si>
    <t>9.6.4</t>
  </si>
  <si>
    <t>9.6.5</t>
  </si>
  <si>
    <t>9.6.6</t>
  </si>
  <si>
    <t>9.6.7</t>
  </si>
  <si>
    <t>9.6.8</t>
  </si>
  <si>
    <t>9.6.9</t>
  </si>
  <si>
    <t>9.6.11</t>
  </si>
  <si>
    <t>9.6.12</t>
  </si>
  <si>
    <t>9.6.13</t>
  </si>
  <si>
    <t>9.6.14</t>
  </si>
  <si>
    <t>9.6.15</t>
  </si>
  <si>
    <t>9.8.</t>
  </si>
  <si>
    <t>CENTRO DE LUZ</t>
  </si>
  <si>
    <t>9.7.1</t>
  </si>
  <si>
    <t>9.7.4</t>
  </si>
  <si>
    <t>9.7.8</t>
  </si>
  <si>
    <t>9.7.6</t>
  </si>
  <si>
    <t>9.7.9</t>
  </si>
  <si>
    <t>9.7.5</t>
  </si>
  <si>
    <t>9.7.2</t>
  </si>
  <si>
    <t>9.7.3</t>
  </si>
  <si>
    <t>9.7.7</t>
  </si>
  <si>
    <t>9.8.1</t>
  </si>
  <si>
    <t>9.9.</t>
  </si>
  <si>
    <t>ILUMINAÇÃO EXTERNA</t>
  </si>
  <si>
    <t>9.9.1</t>
  </si>
  <si>
    <t>9.9.2</t>
  </si>
  <si>
    <t>APARELHOS ELÉTRICOS</t>
  </si>
  <si>
    <t>9.10.</t>
  </si>
  <si>
    <t>SPDA</t>
  </si>
  <si>
    <t>9.10.1</t>
  </si>
  <si>
    <t>9.10.2</t>
  </si>
  <si>
    <t>9.10.3</t>
  </si>
  <si>
    <t>9.10.4</t>
  </si>
  <si>
    <t>9.10.5</t>
  </si>
  <si>
    <t>9.10.6</t>
  </si>
  <si>
    <t>9.10.7</t>
  </si>
  <si>
    <t>9.10.8</t>
  </si>
  <si>
    <t>9.10.9</t>
  </si>
  <si>
    <t>10.</t>
  </si>
  <si>
    <t>FORRO</t>
  </si>
  <si>
    <t>10.1</t>
  </si>
  <si>
    <t>FORRO DE GESSO ACARTONADO</t>
  </si>
  <si>
    <t>10.1.1</t>
  </si>
  <si>
    <t>11.</t>
  </si>
  <si>
    <t>IMPERMEABILIZAÇÕES / JUNTAS DE DILATAÇÃO</t>
  </si>
  <si>
    <t>IMPERMEABILIZAÇÕES: LAJES, CALHAS, MARQUISES</t>
  </si>
  <si>
    <t>11.1.</t>
  </si>
  <si>
    <t>11.1.1</t>
  </si>
  <si>
    <t>11.2.</t>
  </si>
  <si>
    <t>IMPERMEABILIZAÇÕES: RESERVATÓRIOS D'ÁGUA</t>
  </si>
  <si>
    <t>11.1.2</t>
  </si>
  <si>
    <t>11.2.1</t>
  </si>
  <si>
    <t>11.2.2</t>
  </si>
  <si>
    <t>11.3.</t>
  </si>
  <si>
    <t>11.3.1</t>
  </si>
  <si>
    <t>11.3.2</t>
  </si>
  <si>
    <t>11.3.3</t>
  </si>
  <si>
    <t>REVESTIMENTOS: TETO E PAREDE</t>
  </si>
  <si>
    <t>12.</t>
  </si>
  <si>
    <t>REVESTIMENTO DE TETO</t>
  </si>
  <si>
    <t>12.1.</t>
  </si>
  <si>
    <t>12.2.</t>
  </si>
  <si>
    <t>12.2.1</t>
  </si>
  <si>
    <t>12.1.1</t>
  </si>
  <si>
    <t>12.1.2</t>
  </si>
  <si>
    <t>12.2.2</t>
  </si>
  <si>
    <t>12.2.3</t>
  </si>
  <si>
    <t>12.2.4</t>
  </si>
  <si>
    <t>12.2.5</t>
  </si>
  <si>
    <t>12.2.6</t>
  </si>
  <si>
    <t>12.2.7</t>
  </si>
  <si>
    <t>12.3.</t>
  </si>
  <si>
    <t>12.3.1</t>
  </si>
  <si>
    <t>12.3.2</t>
  </si>
  <si>
    <t>13.1.</t>
  </si>
  <si>
    <t>13.</t>
  </si>
  <si>
    <t>PISOS INTERNOS / RODAPÉS / PEITORIS</t>
  </si>
  <si>
    <t>LASTRO PARA PISOS E ENCHIMENTO DE REBAIXOS DE LAJES</t>
  </si>
  <si>
    <t>13.1.1</t>
  </si>
  <si>
    <t>13.1.2</t>
  </si>
  <si>
    <t>13.1.3</t>
  </si>
  <si>
    <t>REVESTIMENTOS DE PISOS</t>
  </si>
  <si>
    <t>13.2.</t>
  </si>
  <si>
    <t>13.2.1</t>
  </si>
  <si>
    <t>REVESTIMENTOS DE SOLEIRAS</t>
  </si>
  <si>
    <t>13.3.</t>
  </si>
  <si>
    <t>13.2.2</t>
  </si>
  <si>
    <t>13.2.3</t>
  </si>
  <si>
    <t>13.2.4</t>
  </si>
  <si>
    <t>13.3.1</t>
  </si>
  <si>
    <t>13.4.</t>
  </si>
  <si>
    <t>REVESTIMENTOS DE PEITORIS</t>
  </si>
  <si>
    <t>13.3.2</t>
  </si>
  <si>
    <t>13.3.3</t>
  </si>
  <si>
    <t>13.4.1</t>
  </si>
  <si>
    <t>14.</t>
  </si>
  <si>
    <t>14.1.1</t>
  </si>
  <si>
    <t>ESPELHOS</t>
  </si>
  <si>
    <t>14.1.2</t>
  </si>
  <si>
    <t>14.1.3</t>
  </si>
  <si>
    <t>14.1.4</t>
  </si>
  <si>
    <t>14.1.</t>
  </si>
  <si>
    <t>14.2.</t>
  </si>
  <si>
    <t>14.2.1</t>
  </si>
  <si>
    <t>15.</t>
  </si>
  <si>
    <t>15.1.</t>
  </si>
  <si>
    <t>FORROS / PAREDES INTERNAS</t>
  </si>
  <si>
    <t>15.1.1</t>
  </si>
  <si>
    <t>15.2.</t>
  </si>
  <si>
    <t>15.1.2</t>
  </si>
  <si>
    <t>15.1.3</t>
  </si>
  <si>
    <t>ESQUADRIAS</t>
  </si>
  <si>
    <t>15.3.</t>
  </si>
  <si>
    <t>15.2.1</t>
  </si>
  <si>
    <t>15.2.2</t>
  </si>
  <si>
    <t>15.2.3</t>
  </si>
  <si>
    <t>EXTERNA</t>
  </si>
  <si>
    <t>15.3.1.</t>
  </si>
  <si>
    <t>SERVIÇOS COMPLEMENTARES</t>
  </si>
  <si>
    <t>16.</t>
  </si>
  <si>
    <t>16.1.1</t>
  </si>
  <si>
    <t>16.1.</t>
  </si>
  <si>
    <t>FECHO: MUROS / ALAMBRADOS / PORTÕES</t>
  </si>
  <si>
    <t>16.1.2</t>
  </si>
  <si>
    <t>16.1.3</t>
  </si>
  <si>
    <t>16.2.</t>
  </si>
  <si>
    <t>16.3.</t>
  </si>
  <si>
    <t>16.3.1</t>
  </si>
  <si>
    <t>16.2.1</t>
  </si>
  <si>
    <t>16.2.2</t>
  </si>
  <si>
    <t>16.2.3</t>
  </si>
  <si>
    <t>16.2.4</t>
  </si>
  <si>
    <t>16.2.5</t>
  </si>
  <si>
    <t>16.2.6</t>
  </si>
  <si>
    <t>GRAMADOS / PAISAGISMO</t>
  </si>
  <si>
    <t>16.4.</t>
  </si>
  <si>
    <t>16.4.1</t>
  </si>
  <si>
    <t>16.7.1</t>
  </si>
  <si>
    <t>16.8.1</t>
  </si>
  <si>
    <t>16.5.</t>
  </si>
  <si>
    <t>16.4.2</t>
  </si>
  <si>
    <t>16.4.3</t>
  </si>
  <si>
    <t>16.4.4</t>
  </si>
  <si>
    <t>16.4.5</t>
  </si>
  <si>
    <t>16.4.6</t>
  </si>
  <si>
    <t>16.4.7</t>
  </si>
  <si>
    <t>16.4.8</t>
  </si>
  <si>
    <t>16.4.9</t>
  </si>
  <si>
    <t>COMPLEMENTOS</t>
  </si>
  <si>
    <t>16.6.</t>
  </si>
  <si>
    <t>ÁREA EXTERNA: RECREAÇÃO</t>
  </si>
  <si>
    <t>16.5.1</t>
  </si>
  <si>
    <t>16.5.2</t>
  </si>
  <si>
    <t>16.5.3</t>
  </si>
  <si>
    <t>REDE E TRARAMENTO DE ESGOTO</t>
  </si>
  <si>
    <t>16.7.</t>
  </si>
  <si>
    <t>16.8.</t>
  </si>
  <si>
    <t>LIMPEZA FINAL</t>
  </si>
  <si>
    <t>16.7.2</t>
  </si>
  <si>
    <t>16.7.3</t>
  </si>
  <si>
    <t>16.9.</t>
  </si>
  <si>
    <t>SERVIÇOS COMPLEMENTARES - CIVIL</t>
  </si>
  <si>
    <t>16.9.1</t>
  </si>
  <si>
    <t>16.9.2</t>
  </si>
  <si>
    <t>16.9.3</t>
  </si>
  <si>
    <t>16.9.4</t>
  </si>
  <si>
    <t>16.9.5</t>
  </si>
  <si>
    <t>16.9.6</t>
  </si>
  <si>
    <t>16.9.7</t>
  </si>
  <si>
    <t>16.9.8</t>
  </si>
  <si>
    <t>16.9.9</t>
  </si>
  <si>
    <r>
      <t xml:space="preserve">TOTAL GERAL </t>
    </r>
    <r>
      <rPr>
        <b/>
        <u/>
        <sz val="10"/>
        <color theme="0"/>
        <rFont val="Segoe UI"/>
        <family val="2"/>
      </rPr>
      <t>COM</t>
    </r>
    <r>
      <rPr>
        <b/>
        <sz val="10"/>
        <color theme="0"/>
        <rFont val="Segoe UI"/>
        <family val="2"/>
      </rPr>
      <t xml:space="preserve"> BDI NÃO DESONERADO:</t>
    </r>
  </si>
  <si>
    <r>
      <t xml:space="preserve">TOTAL GERAL </t>
    </r>
    <r>
      <rPr>
        <b/>
        <u/>
        <sz val="10"/>
        <color theme="0"/>
        <rFont val="Segoe UI"/>
        <family val="2"/>
      </rPr>
      <t>SEM</t>
    </r>
    <r>
      <rPr>
        <b/>
        <sz val="10"/>
        <color theme="0"/>
        <rFont val="Segoe UI"/>
        <family val="2"/>
      </rPr>
      <t xml:space="preserve"> BDI:</t>
    </r>
  </si>
  <si>
    <t>BDI NÃO DESONERADO (22,88%):</t>
  </si>
  <si>
    <t>ESCAVAÇÕES</t>
  </si>
  <si>
    <t>Lote formado pela Avenida Lauro Fraschetti, Rua Cibely Gomieri Tonato e Rua Waldomiro Sorani, Residencial Cidade Alta, 22°16'40.5"S 48°30'37.0"W, Jahu/SP</t>
  </si>
  <si>
    <t>INSTALAÇÕES HIDROSSANITÁRIAS</t>
  </si>
  <si>
    <t>Construção Inicial de Creche padrão FDE</t>
  </si>
  <si>
    <t>LOCAÇÃO DE OBRA DE EDIFICAÇÃO</t>
  </si>
  <si>
    <t>2.1.1</t>
  </si>
  <si>
    <t>2.1.2</t>
  </si>
  <si>
    <t>2.1.3</t>
  </si>
  <si>
    <t>2.2.1</t>
  </si>
  <si>
    <t>2.2.2</t>
  </si>
  <si>
    <t>2.2.3</t>
  </si>
  <si>
    <t>2.2.4</t>
  </si>
  <si>
    <t>2.2.5</t>
  </si>
  <si>
    <t>2.3.1</t>
  </si>
  <si>
    <t>2.3.2</t>
  </si>
  <si>
    <t>2.3.3</t>
  </si>
  <si>
    <t>2.3.4</t>
  </si>
  <si>
    <t>Gradil em aço galvanizado eletrofundido, malha 65 x 132 mm e pintura eletrostática (altura finalizada de 2,35 m), mureta em alvenaria de blocos cerâmicos com reboco e pintura, fundação com vigas baldrames e brocas de diâmetro 25 cm integralmente armadas, a cada 3,00 m, com 3 metros de profundidade</t>
  </si>
  <si>
    <t>COMPOSIÇÃO</t>
  </si>
  <si>
    <t>16.1.4</t>
  </si>
  <si>
    <t>8.6.5</t>
  </si>
  <si>
    <t>LIMPEZA DO TERRENO E TERRAPLENAGEM</t>
  </si>
  <si>
    <t>1.1.1</t>
  </si>
  <si>
    <t>1.1.2</t>
  </si>
  <si>
    <t>1.1.3</t>
  </si>
  <si>
    <t>16.2.7</t>
  </si>
  <si>
    <t>16.3.2</t>
  </si>
  <si>
    <t>16.3.3</t>
  </si>
  <si>
    <t>16.3.4</t>
  </si>
  <si>
    <t>LAJE PRE-FABRICADA VIGOTA TRELICADA UNIDIRECIONAL LT12-100KGF/M2 - CIMBRAMENTO INCLUSO - APRESENTAÇÃO DA ART DE FABRICAÇÃO</t>
  </si>
  <si>
    <t>1.1.4</t>
  </si>
  <si>
    <t>1.1.5</t>
  </si>
  <si>
    <t>61,72</t>
  </si>
  <si>
    <t>9.3.16</t>
  </si>
  <si>
    <t>REDE DE BAIXA TENSÃO: CONDUTORES</t>
  </si>
  <si>
    <t>9.5.7</t>
  </si>
  <si>
    <t>9.5.8</t>
  </si>
  <si>
    <t>9.6.16</t>
  </si>
  <si>
    <t>9.6.17</t>
  </si>
  <si>
    <t>9.6.18</t>
  </si>
  <si>
    <t>9.6.19</t>
  </si>
  <si>
    <t>9.6.20</t>
  </si>
  <si>
    <t>9.6.21</t>
  </si>
  <si>
    <t>9.6.22</t>
  </si>
  <si>
    <t>9.7.10</t>
  </si>
  <si>
    <t>9.7.11</t>
  </si>
  <si>
    <t>9.7.12</t>
  </si>
  <si>
    <t>9.7.13</t>
  </si>
  <si>
    <t>9.7.14</t>
  </si>
  <si>
    <t>9.7.15</t>
  </si>
  <si>
    <t>9.9.3</t>
  </si>
  <si>
    <t>Locação de vias, calçadas, tanques e lagoas</t>
  </si>
  <si>
    <t>CDHU 189, Fev/2023, Não Desonerada</t>
  </si>
  <si>
    <t>1.2.</t>
  </si>
  <si>
    <t>1.2.1</t>
  </si>
  <si>
    <t>1.2.2</t>
  </si>
  <si>
    <t>1.2.3</t>
  </si>
  <si>
    <t>1.2.4</t>
  </si>
  <si>
    <t>1.2.5</t>
  </si>
  <si>
    <t>1.4.1.</t>
  </si>
  <si>
    <t>1.5.2</t>
  </si>
  <si>
    <t>1.5.3</t>
  </si>
  <si>
    <t>1.5.4</t>
  </si>
  <si>
    <t>1.5.5</t>
  </si>
  <si>
    <t>1.5.6</t>
  </si>
  <si>
    <t>1.5.7</t>
  </si>
  <si>
    <t>16.1.5</t>
  </si>
  <si>
    <t>16.2.8</t>
  </si>
  <si>
    <t>111,06</t>
  </si>
  <si>
    <t>SINAPI/SP, Abril/2023, Não Desonerada</t>
  </si>
  <si>
    <t>SIURB, Jan/2023, Não Desonerada</t>
  </si>
  <si>
    <t>"PF-B  PORTA 2 FOLHAS 300X215 CM INCLUSIVE VIDRO LAMINADO 6MM COM</t>
  </si>
  <si>
    <t>FD-14 FECHAMENTO DE DIVISA/BLOCO DE CONCRETO/ S/REVEST. H=185CM/BROCA</t>
  </si>
  <si>
    <t>FD-16 FECHAMENTO DIVISA/BL CONCRETO/REVEST CHAPISCO FINO H=235CM/BROCA</t>
  </si>
  <si>
    <t>BANCO COM ASSENTO DE CONCRETO ARMADO LISO DESEMPENADO COM PINTURA VERNIZ ACRÍLICO  FUNDAÇÃO SAPATA ISOLADA E PILARETE BLOCO CONCRETO REVESTIDO</t>
  </si>
  <si>
    <t>FDE, Abril/2023, Não Desonerada</t>
  </si>
  <si>
    <t>Jahu/SP, 06 de junho de 2023</t>
  </si>
  <si>
    <t>1.2.6</t>
  </si>
  <si>
    <t>1.2.7</t>
  </si>
  <si>
    <t>Transporte de solo de 1ª e 2ª categoria por caminhão para distâncias superiores ao 5° km até o 10° km - Serviço utilizado para a limpeza da camada vegetal removida na limpeza do terreno e transporte do solo para o aterro</t>
  </si>
  <si>
    <t>MANUTENÇÃO MENSAL DE PLACAS DE OBRA - M2/MÊS</t>
  </si>
  <si>
    <t>CANTEIRO DE OBRAS - LARG 3.30M - AMBIENTES: ESCRITÓRIO, REFEITÓRIO, SANITÁRIO E VESTIÁRIO</t>
  </si>
  <si>
    <t>TAPUME CHAPA COMPENSADA 6MM - ALTURA DE 2,20 M</t>
  </si>
  <si>
    <t>AE-21 ABRIGO E ENTRADA DE ENERGIA (CAIXA M OU H): AES ELETROP/BANDEIRANTE/ELEKTRO/CPFL - (Utilizar Padrão C6 -CPFL - Tabela 1 A - Caixa Tipo H)</t>
  </si>
  <si>
    <t>DISJUNTOR TRIPOLAR TERMOMAGNETICO 3X125A A 3X225A (200 A)</t>
  </si>
  <si>
    <t>Sondagem do terreno à percussão (mínimo de 30 m) - 4 furos desalinhados, com 30 m de profundidade cada ou até atingir o impenetrável - Apresentar laudo com ART à fiscalização</t>
  </si>
  <si>
    <t>Projeto executivo de estrutura em formato A1 - Fundações - Apresentação da ART de Projeto</t>
  </si>
  <si>
    <t>AG-06 ABRIGO PARA GAS COM 6 CILINDROS DE 45 KG - CILINDROS INCLUSOS</t>
  </si>
  <si>
    <t>BR-01 BACIA P/ SANITARIO ACESSIVEL - BARRAS DE APOIO INCLUSAS</t>
  </si>
  <si>
    <t>BR-02 LAVATORIO  PARA SANITARIO ACESSIVEL - BARRAS DE APOIO INCLUSAS</t>
  </si>
  <si>
    <t>BR-06 CHUVEIRO ACESSIVEL - BARRAS DE APOIO E BANCO ARTICULADO INCLUSOS</t>
  </si>
  <si>
    <t>TOMADA DE PISO PARA TEL/LOGICA - ELETRODUTO DE PVC (Para tomadas de telefone, utilizar RJ 11. Para rede de internet, RJ 45 fêmea)</t>
  </si>
  <si>
    <t>DIMMER ROTATIVO (1 MÓDULO), 220V/600W, INCLUINDO SUPORTE E PLACA - FORNECIMENTO E INSTALAÇÃO. AF_03/2023 - 127 V</t>
  </si>
  <si>
    <t>VENTILADOR DE PAREDE, DIÂM. MÍN.=65CM - 127 V</t>
  </si>
  <si>
    <t>CALHA DA LUMINARIA P/LAMPADA FLUOR. 2X32W C/DIFUSOR E SOQUETE (IL-42) (Difusor Transparente)</t>
  </si>
  <si>
    <t>Lâmpada LED tubular T8 com base G13, de 1850 até 2000 Im - 18 a 20 W (Utilizar 20 W)</t>
  </si>
  <si>
    <t xml:space="preserve">IL-59 ILUMINAÇÃO P/PASSAGEM COBERTA E CIRCULAÇÕES </t>
  </si>
  <si>
    <t xml:space="preserve">Plafon plástico e/ou PVC para acabamento de ponto de luz, com soquete E-27 para lâmpada fluorescente compacta </t>
  </si>
  <si>
    <t xml:space="preserve">Lâmpada LED 13,5W, com base E-27, 1400 até 1510 lm </t>
  </si>
  <si>
    <t>CALHA DA LUMINARIA P/LAMPADA FLUOR. 2X32W C/REFLETOR ALUM. E SOQUETE (IL-45)</t>
  </si>
  <si>
    <t>Lâmpada LED tubular T8 com base G13, de 1850 até 2000 Im - 18 a 20 W  (Utilizar 20 W)</t>
  </si>
  <si>
    <t xml:space="preserve">Luminária retangular de sobrepor tipo calha aberta com refletor e aletas parabólicas para 2 lâmpadas fluorescentes tubulares 28 W/54 W </t>
  </si>
  <si>
    <t xml:space="preserve">CALHA DA LUMINÁRIA P/LÂMPADA FLUOR. 2X16W C/DIFUSOR E SOQUETES (IL-68) </t>
  </si>
  <si>
    <t>Lâmpada LED tubular T8 com base G13, de 900 até 1050 Im - 9 a 10 W  (Utilizar 9 W)</t>
  </si>
  <si>
    <t xml:space="preserve">Luminária retangular de sobrepor tipo calha fechada, com difusor translúcido, para 2 lâmpadas fluorescentes de 28 W/32 W/36 W/54 W </t>
  </si>
  <si>
    <t>IL-72 LUMINARIA PRISMATICA TRANSP.P/LAMPADA A VAPOR METALICO (250W) IL 72</t>
  </si>
  <si>
    <t xml:space="preserve">IL-83 ILUMINAÇÃO AUTONOMA DE EMERGÊNCIA - LED </t>
  </si>
  <si>
    <t>IL-101 PROJETOR LED &lt;=100W  L240 x H175 MM C/DIFUSOR DE VIDRO TEMPERADO.  Utilizar 100 W</t>
  </si>
  <si>
    <t>PISO DE CONCRETO ARMADO Fck 25MPa DESEMPENAMENTO MECÂNICO  E=10CM - ARMADO COM TELA Q138</t>
  </si>
  <si>
    <t>SI-03 PLACA DE SINALIZAÇÃO DE AMBIENTE 200X200MM (PAREDE INTERNA) - FOTOLUMINESCENTE - INDICAÇÃO DE EQUIPAMENTOS DE COMBATE A INCÊNDIOS</t>
  </si>
  <si>
    <t>SI-04 PLACA DE SINALIZAÇÃO DE AMBIENTE 700X200MM (PORTA) - SALA DE AULA</t>
  </si>
  <si>
    <t>SI-06 PLACA DE SINALIZAÇÃO DE AMBIENTE 700X200MM (PAREDE INTERNA) - FOTOLUMINESCENTE - SAÍDA</t>
  </si>
  <si>
    <t>SI-07 PLACA DE SINALIZAÇÃO DE AMBIENTE 500X60MM (PAREDE INTERNA) / BRAILLE - SALA DE AULA EM BRAILLE</t>
  </si>
  <si>
    <t>SI-09 PLACA DE SINALIZAÇÃO DE AMBIENTE 500X500MM (PAREDE EXTERNA) - SÍMBOLO PCD - CADEIRA DE RODAS</t>
  </si>
  <si>
    <t>SI-10 PLACA DE SINALIZAÇÃO DE AMBIENTE 500X700MM (PAREDE EXTERNA) - SÍMBOLO PCD - CADEIRA DE RODAS</t>
  </si>
  <si>
    <t>ASSINATURA DO RESPONSÁVEL TÉCNICO</t>
  </si>
  <si>
    <t>LOGOTIPO EMPRESA</t>
  </si>
  <si>
    <t>ALTERE SOMENTE AS CÉLULAS EM AMARELO, NÃO ALTERE O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</si>
</sst>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sz val="11"/>
      <color indexed="8"/>
      <name val="Calibri"/>
      <family val="2"/>
      <scheme val="minor"/>
    </font>
    <font>
      <i/>
      <sz val="8"/>
      <color theme="0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0"/>
      <color theme="0"/>
      <name val="Segoe UI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4" fontId="2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0" fillId="0" borderId="0"/>
  </cellStyleXfs>
  <cellXfs count="6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0" fontId="4" fillId="0" borderId="0" xfId="2" applyNumberFormat="1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4" fontId="9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44" fontId="9" fillId="3" borderId="1" xfId="0" applyNumberFormat="1" applyFont="1" applyFill="1" applyBorder="1" applyAlignment="1">
      <alignment vertical="center"/>
    </xf>
    <xf numFmtId="2" fontId="9" fillId="3" borderId="1" xfId="5" applyNumberFormat="1" applyFont="1" applyFill="1" applyBorder="1" applyAlignment="1">
      <alignment horizontal="center" vertical="center"/>
    </xf>
    <xf numFmtId="2" fontId="4" fillId="0" borderId="1" xfId="5" applyNumberFormat="1" applyFont="1" applyBorder="1" applyAlignment="1">
      <alignment horizontal="center" vertical="center"/>
    </xf>
    <xf numFmtId="2" fontId="4" fillId="0" borderId="0" xfId="5" applyNumberFormat="1" applyFont="1" applyAlignment="1">
      <alignment horizontal="center" vertical="center"/>
    </xf>
    <xf numFmtId="4" fontId="11" fillId="0" borderId="1" xfId="9" applyNumberFormat="1" applyFont="1" applyBorder="1" applyAlignment="1">
      <alignment horizontal="center" vertical="center"/>
    </xf>
    <xf numFmtId="0" fontId="4" fillId="2" borderId="0" xfId="0" applyFont="1" applyFill="1"/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44" fontId="9" fillId="3" borderId="1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44" fontId="9" fillId="3" borderId="1" xfId="0" applyNumberFormat="1" applyFont="1" applyFill="1" applyBorder="1" applyAlignment="1">
      <alignment horizontal="center" vertical="center"/>
    </xf>
    <xf numFmtId="2" fontId="4" fillId="0" borderId="1" xfId="5" applyNumberFormat="1" applyFont="1" applyFill="1" applyBorder="1" applyAlignment="1">
      <alignment horizontal="center" vertical="center"/>
    </xf>
    <xf numFmtId="10" fontId="4" fillId="0" borderId="0" xfId="2" quotePrefix="1" applyNumberFormat="1" applyFont="1" applyBorder="1" applyAlignment="1">
      <alignment horizontal="center" vertical="center"/>
    </xf>
    <xf numFmtId="44" fontId="4" fillId="0" borderId="0" xfId="0" applyNumberFormat="1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2" fontId="4" fillId="4" borderId="1" xfId="5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44" fontId="4" fillId="4" borderId="1" xfId="0" applyNumberFormat="1" applyFont="1" applyFill="1" applyBorder="1" applyAlignment="1">
      <alignment horizontal="center" vertical="center"/>
    </xf>
    <xf numFmtId="4" fontId="11" fillId="4" borderId="1" xfId="9" applyNumberFormat="1" applyFont="1" applyFill="1" applyBorder="1" applyAlignment="1">
      <alignment horizontal="center" vertical="center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wrapText="1"/>
      <protection locked="0"/>
    </xf>
    <xf numFmtId="2" fontId="4" fillId="2" borderId="0" xfId="5" applyNumberFormat="1" applyFont="1" applyFill="1" applyAlignment="1" applyProtection="1">
      <alignment horizontal="center" vertical="center"/>
      <protection locked="0"/>
    </xf>
    <xf numFmtId="44" fontId="4" fillId="2" borderId="0" xfId="1" applyFont="1" applyFill="1" applyAlignment="1" applyProtection="1">
      <alignment horizontal="center" vertical="center"/>
      <protection locked="0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/>
    </xf>
    <xf numFmtId="10" fontId="4" fillId="0" borderId="0" xfId="2" applyNumberFormat="1" applyFont="1" applyAlignment="1">
      <alignment horizontal="center" vertical="center"/>
    </xf>
    <xf numFmtId="10" fontId="4" fillId="0" borderId="2" xfId="2" applyNumberFormat="1" applyFont="1" applyBorder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0">
    <cellStyle name="Excel Built-in Normal" xfId="4" xr:uid="{D58AC83C-A7E8-4170-8275-D2411BF1D4DB}"/>
    <cellStyle name="Moeda" xfId="1" builtinId="4"/>
    <cellStyle name="Normal" xfId="0" builtinId="0"/>
    <cellStyle name="Normal 2" xfId="3" xr:uid="{F7C9CBEF-DD7C-4332-93DB-CBB913D07B99}"/>
    <cellStyle name="Normal 2 2" xfId="7" xr:uid="{70B26545-718D-4A2B-B160-38EB17E8E571}"/>
    <cellStyle name="Normal 3" xfId="6" xr:uid="{F46C749D-8CEB-4209-B967-F374F5F84DF0}"/>
    <cellStyle name="Normal 5" xfId="9" xr:uid="{450706C2-0A20-4910-A628-E1F14BD0B253}"/>
    <cellStyle name="Porcentagem" xfId="2" builtinId="5"/>
    <cellStyle name="Vírgula" xfId="5" builtinId="3"/>
    <cellStyle name="Vírgula 2" xfId="8" xr:uid="{1EBD07A0-109E-44D8-BDF8-9918EA273A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EFE-7025-479E-A956-9E0BAF2C9F8B}">
  <sheetPr>
    <pageSetUpPr fitToPage="1"/>
  </sheetPr>
  <dimension ref="A1:O476"/>
  <sheetViews>
    <sheetView tabSelected="1" zoomScale="115" zoomScaleNormal="115" zoomScaleSheetLayoutView="130" workbookViewId="0">
      <selection activeCell="L8" sqref="L8"/>
    </sheetView>
  </sheetViews>
  <sheetFormatPr defaultRowHeight="14.25" x14ac:dyDescent="0.25"/>
  <cols>
    <col min="1" max="1" width="6.85546875" style="1" bestFit="1" customWidth="1"/>
    <col min="2" max="2" width="9.140625" style="3"/>
    <col min="3" max="3" width="11.42578125" style="3" bestFit="1" customWidth="1"/>
    <col min="4" max="4" width="34.7109375" style="8" customWidth="1"/>
    <col min="5" max="5" width="9.140625" style="20" customWidth="1"/>
    <col min="6" max="6" width="9.42578125" style="3" hidden="1" customWidth="1"/>
    <col min="7" max="7" width="10.85546875" style="3" customWidth="1"/>
    <col min="8" max="8" width="13.140625" style="4" bestFit="1" customWidth="1"/>
    <col min="9" max="9" width="14.140625" style="3" bestFit="1" customWidth="1"/>
    <col min="10" max="10" width="18.140625" style="3" bestFit="1" customWidth="1"/>
    <col min="11" max="11" width="9.140625" style="1"/>
    <col min="12" max="12" width="14.140625" style="1" bestFit="1" customWidth="1"/>
    <col min="13" max="16384" width="9.140625" style="1"/>
  </cols>
  <sheetData>
    <row r="1" spans="1:15" x14ac:dyDescent="0.25">
      <c r="A1" s="37"/>
      <c r="B1" s="38"/>
      <c r="C1" s="38"/>
      <c r="D1" s="39"/>
      <c r="E1" s="40"/>
      <c r="F1" s="38"/>
      <c r="G1" s="38"/>
      <c r="H1" s="41"/>
      <c r="I1" s="38"/>
      <c r="J1" s="38"/>
    </row>
    <row r="2" spans="1:15" x14ac:dyDescent="0.25">
      <c r="A2" s="37"/>
      <c r="B2" s="38"/>
      <c r="C2" s="38"/>
      <c r="D2" s="39"/>
      <c r="E2" s="40"/>
      <c r="F2" s="38"/>
      <c r="G2" s="38"/>
      <c r="H2" s="41"/>
      <c r="I2" s="38"/>
      <c r="J2" s="38"/>
    </row>
    <row r="3" spans="1:15" x14ac:dyDescent="0.25">
      <c r="A3" s="37"/>
      <c r="B3" s="38"/>
      <c r="C3" s="38"/>
      <c r="D3" s="39"/>
      <c r="E3" s="40"/>
      <c r="F3" s="38"/>
      <c r="G3" s="38"/>
      <c r="H3" s="41"/>
      <c r="I3" s="38"/>
      <c r="J3" s="38"/>
    </row>
    <row r="4" spans="1:15" x14ac:dyDescent="0.25">
      <c r="A4" s="37"/>
      <c r="B4" s="38"/>
      <c r="C4" s="38"/>
      <c r="D4" s="39" t="s">
        <v>1275</v>
      </c>
      <c r="E4" s="40"/>
      <c r="F4" s="38"/>
      <c r="G4" s="38"/>
      <c r="H4" s="41"/>
      <c r="I4" s="38"/>
      <c r="J4" s="38"/>
    </row>
    <row r="5" spans="1:15" x14ac:dyDescent="0.25">
      <c r="A5" s="37"/>
      <c r="B5" s="38"/>
      <c r="C5" s="38"/>
      <c r="D5" s="39"/>
      <c r="E5" s="40"/>
      <c r="F5" s="38"/>
      <c r="G5" s="38"/>
      <c r="H5" s="41"/>
      <c r="I5" s="38"/>
      <c r="J5" s="38"/>
    </row>
    <row r="6" spans="1:15" x14ac:dyDescent="0.25">
      <c r="A6" s="37"/>
      <c r="B6" s="38"/>
      <c r="C6" s="38"/>
      <c r="D6" s="39"/>
      <c r="E6" s="40"/>
      <c r="F6" s="38"/>
      <c r="G6" s="38"/>
      <c r="H6" s="41"/>
      <c r="I6" s="38"/>
      <c r="J6" s="38"/>
    </row>
    <row r="7" spans="1:15" x14ac:dyDescent="0.25">
      <c r="A7" s="2" t="s">
        <v>100</v>
      </c>
      <c r="B7" s="60" t="s">
        <v>1162</v>
      </c>
      <c r="C7" s="60"/>
      <c r="D7" s="60"/>
      <c r="E7" s="60"/>
      <c r="F7" s="60"/>
      <c r="G7" s="60"/>
      <c r="H7" s="58" t="s">
        <v>1211</v>
      </c>
      <c r="I7" s="58"/>
      <c r="J7" s="58"/>
    </row>
    <row r="8" spans="1:15" ht="28.5" customHeight="1" x14ac:dyDescent="0.25">
      <c r="A8" s="9" t="s">
        <v>101</v>
      </c>
      <c r="B8" s="61" t="s">
        <v>1160</v>
      </c>
      <c r="C8" s="61"/>
      <c r="D8" s="61"/>
      <c r="E8" s="61"/>
      <c r="F8" s="61"/>
      <c r="G8" s="61"/>
      <c r="H8" s="59" t="s">
        <v>1228</v>
      </c>
      <c r="I8" s="59"/>
      <c r="J8" s="59"/>
    </row>
    <row r="9" spans="1:15" x14ac:dyDescent="0.25">
      <c r="A9" s="2" t="s">
        <v>691</v>
      </c>
      <c r="B9" s="12">
        <v>0.2288</v>
      </c>
      <c r="C9" s="56"/>
      <c r="D9" s="56"/>
      <c r="E9" s="56"/>
      <c r="F9" s="56"/>
      <c r="G9" s="56"/>
      <c r="H9" s="59" t="s">
        <v>1229</v>
      </c>
      <c r="I9" s="59"/>
      <c r="J9" s="59"/>
    </row>
    <row r="10" spans="1:15" ht="15" thickBot="1" x14ac:dyDescent="0.3">
      <c r="A10" s="2"/>
      <c r="B10" s="29"/>
      <c r="C10" s="57"/>
      <c r="D10" s="57"/>
      <c r="E10" s="57"/>
      <c r="F10" s="57"/>
      <c r="G10" s="57"/>
      <c r="H10" s="59" t="s">
        <v>1234</v>
      </c>
      <c r="I10" s="59"/>
      <c r="J10" s="59"/>
    </row>
    <row r="11" spans="1:15" x14ac:dyDescent="0.25">
      <c r="A11" s="55" t="s">
        <v>105</v>
      </c>
      <c r="B11" s="55"/>
      <c r="C11" s="55"/>
      <c r="D11" s="55"/>
      <c r="E11" s="55"/>
      <c r="F11" s="55"/>
      <c r="G11" s="55"/>
      <c r="H11" s="55"/>
      <c r="I11" s="55"/>
      <c r="J11" s="55"/>
      <c r="M11" s="44" t="s">
        <v>1276</v>
      </c>
      <c r="N11" s="45"/>
      <c r="O11" s="46"/>
    </row>
    <row r="12" spans="1:15" x14ac:dyDescent="0.25">
      <c r="A12" s="55" t="s">
        <v>692</v>
      </c>
      <c r="B12" s="55"/>
      <c r="C12" s="55"/>
      <c r="D12" s="55"/>
      <c r="E12" s="55"/>
      <c r="F12" s="55"/>
      <c r="G12" s="55"/>
      <c r="H12" s="55"/>
      <c r="I12" s="55"/>
      <c r="J12" s="55"/>
      <c r="M12" s="47"/>
      <c r="N12" s="48"/>
      <c r="O12" s="49"/>
    </row>
    <row r="13" spans="1:15" ht="57.75" thickBot="1" x14ac:dyDescent="0.3">
      <c r="A13" s="13" t="s">
        <v>98</v>
      </c>
      <c r="B13" s="13" t="s">
        <v>102</v>
      </c>
      <c r="C13" s="13" t="s">
        <v>75</v>
      </c>
      <c r="D13" s="14" t="s">
        <v>99</v>
      </c>
      <c r="E13" s="18" t="s">
        <v>107</v>
      </c>
      <c r="F13" s="14" t="s">
        <v>104</v>
      </c>
      <c r="G13" s="14" t="s">
        <v>106</v>
      </c>
      <c r="H13" s="15" t="s">
        <v>108</v>
      </c>
      <c r="I13" s="14" t="s">
        <v>109</v>
      </c>
      <c r="J13" s="14" t="s">
        <v>110</v>
      </c>
      <c r="M13" s="50"/>
      <c r="N13" s="51"/>
      <c r="O13" s="52"/>
    </row>
    <row r="14" spans="1:15" x14ac:dyDescent="0.25">
      <c r="A14" s="13" t="s">
        <v>78</v>
      </c>
      <c r="B14" s="16" t="s">
        <v>693</v>
      </c>
      <c r="C14" s="16"/>
      <c r="D14" s="16"/>
      <c r="E14" s="18"/>
      <c r="F14" s="16"/>
      <c r="G14" s="16"/>
      <c r="H14" s="16"/>
      <c r="I14" s="16"/>
      <c r="J14" s="17">
        <f>SUM(J15:J40)/2</f>
        <v>206581.25999999995</v>
      </c>
    </row>
    <row r="15" spans="1:15" x14ac:dyDescent="0.25">
      <c r="A15" s="13" t="s">
        <v>694</v>
      </c>
      <c r="B15" s="16" t="s">
        <v>1180</v>
      </c>
      <c r="C15" s="16"/>
      <c r="D15" s="16"/>
      <c r="E15" s="18"/>
      <c r="F15" s="16"/>
      <c r="G15" s="16"/>
      <c r="H15" s="16"/>
      <c r="I15" s="16"/>
      <c r="J15" s="17">
        <f>SUM(J16:J20)</f>
        <v>63973.959999999992</v>
      </c>
    </row>
    <row r="16" spans="1:15" ht="71.25" x14ac:dyDescent="0.25">
      <c r="A16" s="5" t="s">
        <v>1181</v>
      </c>
      <c r="B16" s="5" t="s">
        <v>13</v>
      </c>
      <c r="C16" s="5" t="s">
        <v>76</v>
      </c>
      <c r="D16" s="6" t="s">
        <v>14</v>
      </c>
      <c r="E16" s="19">
        <v>3103.59</v>
      </c>
      <c r="F16" s="11">
        <v>3103.59</v>
      </c>
      <c r="G16" s="5" t="s">
        <v>3</v>
      </c>
      <c r="H16" s="42">
        <v>4.62</v>
      </c>
      <c r="I16" s="7">
        <f t="shared" ref="I16:I90" si="0">ROUND(F16*H16,2)</f>
        <v>14338.59</v>
      </c>
      <c r="J16" s="7">
        <f t="shared" ref="J16:J90" si="1">ROUND(I16*(1+$B$9),2)</f>
        <v>17619.259999999998</v>
      </c>
    </row>
    <row r="17" spans="1:10" ht="99.75" x14ac:dyDescent="0.25">
      <c r="A17" s="5" t="s">
        <v>1182</v>
      </c>
      <c r="B17" s="5" t="s">
        <v>23</v>
      </c>
      <c r="C17" s="5" t="s">
        <v>76</v>
      </c>
      <c r="D17" s="6" t="s">
        <v>1238</v>
      </c>
      <c r="E17" s="19">
        <v>924.06850000000009</v>
      </c>
      <c r="F17" s="11">
        <v>924.07</v>
      </c>
      <c r="G17" s="5" t="s">
        <v>8</v>
      </c>
      <c r="H17" s="42">
        <v>18.809999999999999</v>
      </c>
      <c r="I17" s="7">
        <f t="shared" ref="I17" si="2">ROUND(F17*H17,2)</f>
        <v>17381.759999999998</v>
      </c>
      <c r="J17" s="7">
        <f t="shared" ref="J17" si="3">ROUND(I17*(1+$B$9),2)</f>
        <v>21358.71</v>
      </c>
    </row>
    <row r="18" spans="1:10" ht="42.75" x14ac:dyDescent="0.25">
      <c r="A18" s="5" t="s">
        <v>1183</v>
      </c>
      <c r="B18" s="5" t="s">
        <v>27</v>
      </c>
      <c r="C18" s="5" t="s">
        <v>76</v>
      </c>
      <c r="D18" s="6" t="s">
        <v>28</v>
      </c>
      <c r="E18" s="19">
        <v>333.16</v>
      </c>
      <c r="F18" s="11">
        <v>333.16</v>
      </c>
      <c r="G18" s="5" t="s">
        <v>8</v>
      </c>
      <c r="H18" s="42">
        <v>21.62</v>
      </c>
      <c r="I18" s="7">
        <f t="shared" ref="I18" si="4">ROUND(F18*H18,2)</f>
        <v>7202.92</v>
      </c>
      <c r="J18" s="7">
        <f t="shared" ref="J18" si="5">ROUND(I18*(1+$B$9),2)</f>
        <v>8850.9500000000007</v>
      </c>
    </row>
    <row r="19" spans="1:10" ht="28.5" x14ac:dyDescent="0.25">
      <c r="A19" s="5" t="s">
        <v>1189</v>
      </c>
      <c r="B19" s="5" t="s">
        <v>21</v>
      </c>
      <c r="C19" s="5" t="s">
        <v>76</v>
      </c>
      <c r="D19" s="6" t="s">
        <v>22</v>
      </c>
      <c r="E19" s="19">
        <v>458.53000000000003</v>
      </c>
      <c r="F19" s="11">
        <v>458.53</v>
      </c>
      <c r="G19" s="5" t="s">
        <v>8</v>
      </c>
      <c r="H19" s="42">
        <v>5.38</v>
      </c>
      <c r="I19" s="7">
        <f t="shared" ref="I19:I20" si="6">ROUND(F19*H19,2)</f>
        <v>2466.89</v>
      </c>
      <c r="J19" s="7">
        <f t="shared" ref="J19:J20" si="7">ROUND(I19*(1+$B$9),2)</f>
        <v>3031.31</v>
      </c>
    </row>
    <row r="20" spans="1:10" ht="42.75" x14ac:dyDescent="0.25">
      <c r="A20" s="5" t="s">
        <v>1190</v>
      </c>
      <c r="B20" s="5" t="s">
        <v>25</v>
      </c>
      <c r="C20" s="5" t="s">
        <v>76</v>
      </c>
      <c r="D20" s="6" t="s">
        <v>26</v>
      </c>
      <c r="E20" s="19">
        <v>791.69</v>
      </c>
      <c r="F20" s="11">
        <v>791.69</v>
      </c>
      <c r="G20" s="5" t="s">
        <v>8</v>
      </c>
      <c r="H20" s="42">
        <v>13.48</v>
      </c>
      <c r="I20" s="7">
        <f t="shared" si="6"/>
        <v>10671.98</v>
      </c>
      <c r="J20" s="7">
        <f t="shared" si="7"/>
        <v>13113.73</v>
      </c>
    </row>
    <row r="21" spans="1:10" x14ac:dyDescent="0.25">
      <c r="A21" s="13" t="s">
        <v>1212</v>
      </c>
      <c r="B21" s="16" t="s">
        <v>696</v>
      </c>
      <c r="C21" s="16"/>
      <c r="D21" s="16"/>
      <c r="E21" s="18"/>
      <c r="F21" s="16"/>
      <c r="G21" s="16"/>
      <c r="H21" s="43"/>
      <c r="I21" s="16"/>
      <c r="J21" s="17">
        <f>SUM(J22:J28)</f>
        <v>106748.29999999999</v>
      </c>
    </row>
    <row r="22" spans="1:10" ht="57" x14ac:dyDescent="0.25">
      <c r="A22" s="5" t="s">
        <v>1213</v>
      </c>
      <c r="B22" s="5" t="s">
        <v>660</v>
      </c>
      <c r="C22" s="5" t="s">
        <v>688</v>
      </c>
      <c r="D22" s="6" t="s">
        <v>661</v>
      </c>
      <c r="E22" s="19">
        <v>6</v>
      </c>
      <c r="F22" s="11">
        <v>6</v>
      </c>
      <c r="G22" s="5" t="s">
        <v>3</v>
      </c>
      <c r="H22" s="42">
        <v>374.26016260162601</v>
      </c>
      <c r="I22" s="7">
        <f t="shared" si="0"/>
        <v>2245.56</v>
      </c>
      <c r="J22" s="7">
        <f t="shared" si="1"/>
        <v>2759.34</v>
      </c>
    </row>
    <row r="23" spans="1:10" ht="28.5" x14ac:dyDescent="0.25">
      <c r="A23" s="5" t="s">
        <v>1214</v>
      </c>
      <c r="B23" s="5" t="s">
        <v>659</v>
      </c>
      <c r="C23" s="5" t="s">
        <v>688</v>
      </c>
      <c r="D23" s="6" t="s">
        <v>1239</v>
      </c>
      <c r="E23" s="19">
        <v>72</v>
      </c>
      <c r="F23" s="11">
        <v>72</v>
      </c>
      <c r="G23" s="5" t="s">
        <v>3</v>
      </c>
      <c r="H23" s="42">
        <v>3.4796747967479678</v>
      </c>
      <c r="I23" s="7">
        <f t="shared" si="0"/>
        <v>250.54</v>
      </c>
      <c r="J23" s="7">
        <f t="shared" si="1"/>
        <v>307.86</v>
      </c>
    </row>
    <row r="24" spans="1:10" ht="42.75" x14ac:dyDescent="0.25">
      <c r="A24" s="5" t="s">
        <v>1215</v>
      </c>
      <c r="B24" s="5" t="s">
        <v>658</v>
      </c>
      <c r="C24" s="5" t="s">
        <v>688</v>
      </c>
      <c r="D24" s="6" t="s">
        <v>1240</v>
      </c>
      <c r="E24" s="19">
        <v>47.19</v>
      </c>
      <c r="F24" s="11">
        <v>47.19</v>
      </c>
      <c r="G24" s="5" t="s">
        <v>3</v>
      </c>
      <c r="H24" s="42">
        <v>449.21951219512192</v>
      </c>
      <c r="I24" s="7">
        <f t="shared" si="0"/>
        <v>21198.67</v>
      </c>
      <c r="J24" s="7">
        <f t="shared" si="1"/>
        <v>26048.93</v>
      </c>
    </row>
    <row r="25" spans="1:10" ht="28.5" x14ac:dyDescent="0.25">
      <c r="A25" s="5" t="s">
        <v>1216</v>
      </c>
      <c r="B25" s="5" t="s">
        <v>11</v>
      </c>
      <c r="C25" s="5" t="s">
        <v>76</v>
      </c>
      <c r="D25" s="6" t="s">
        <v>12</v>
      </c>
      <c r="E25" s="19">
        <v>12</v>
      </c>
      <c r="F25" s="11">
        <v>12</v>
      </c>
      <c r="G25" s="5" t="s">
        <v>10</v>
      </c>
      <c r="H25" s="42">
        <v>775.67</v>
      </c>
      <c r="I25" s="7">
        <f t="shared" si="0"/>
        <v>9308.0400000000009</v>
      </c>
      <c r="J25" s="7">
        <f t="shared" si="1"/>
        <v>11437.72</v>
      </c>
    </row>
    <row r="26" spans="1:10" ht="28.5" x14ac:dyDescent="0.25">
      <c r="A26" s="5" t="s">
        <v>1217</v>
      </c>
      <c r="B26" s="5" t="s">
        <v>96</v>
      </c>
      <c r="C26" s="5" t="s">
        <v>89</v>
      </c>
      <c r="D26" s="6" t="s">
        <v>94</v>
      </c>
      <c r="E26" s="19">
        <v>1</v>
      </c>
      <c r="F26" s="11">
        <v>1</v>
      </c>
      <c r="G26" s="5" t="s">
        <v>95</v>
      </c>
      <c r="H26" s="42" t="s">
        <v>689</v>
      </c>
      <c r="I26" s="7">
        <f t="shared" ref="I26" si="8">ROUND(F26*H26,2)</f>
        <v>10390.620000000001</v>
      </c>
      <c r="J26" s="7">
        <f t="shared" ref="J26" si="9">ROUND(I26*(1+$B$9),2)</f>
        <v>12767.99</v>
      </c>
    </row>
    <row r="27" spans="1:10" ht="28.5" x14ac:dyDescent="0.25">
      <c r="A27" s="5" t="s">
        <v>1236</v>
      </c>
      <c r="B27" s="5" t="s">
        <v>97</v>
      </c>
      <c r="C27" s="5" t="s">
        <v>89</v>
      </c>
      <c r="D27" s="6" t="s">
        <v>93</v>
      </c>
      <c r="E27" s="19">
        <v>1</v>
      </c>
      <c r="F27" s="11">
        <v>1</v>
      </c>
      <c r="G27" s="5" t="s">
        <v>95</v>
      </c>
      <c r="H27" s="42" t="s">
        <v>690</v>
      </c>
      <c r="I27" s="7">
        <f t="shared" ref="I27" si="10">ROUND(F27*H27,2)</f>
        <v>4879.75</v>
      </c>
      <c r="J27" s="7">
        <f t="shared" ref="J27" si="11">ROUND(I27*(1+$B$9),2)</f>
        <v>5996.24</v>
      </c>
    </row>
    <row r="28" spans="1:10" ht="28.5" x14ac:dyDescent="0.25">
      <c r="A28" s="5" t="s">
        <v>1237</v>
      </c>
      <c r="B28" s="5">
        <v>10501</v>
      </c>
      <c r="C28" s="5" t="s">
        <v>77</v>
      </c>
      <c r="D28" s="6" t="s">
        <v>1241</v>
      </c>
      <c r="E28" s="19">
        <v>454.96</v>
      </c>
      <c r="F28" s="11">
        <v>454.96</v>
      </c>
      <c r="G28" s="5" t="s">
        <v>3</v>
      </c>
      <c r="H28" s="42">
        <v>84.84</v>
      </c>
      <c r="I28" s="7">
        <f t="shared" ref="I28" si="12">ROUND(F28*H28,2)</f>
        <v>38598.81</v>
      </c>
      <c r="J28" s="7">
        <f t="shared" ref="J28" si="13">ROUND(I28*(1+$B$9),2)</f>
        <v>47430.22</v>
      </c>
    </row>
    <row r="29" spans="1:10" x14ac:dyDescent="0.25">
      <c r="A29" s="13" t="s">
        <v>695</v>
      </c>
      <c r="B29" s="16" t="s">
        <v>1163</v>
      </c>
      <c r="C29" s="16"/>
      <c r="D29" s="16"/>
      <c r="E29" s="18"/>
      <c r="F29" s="16"/>
      <c r="G29" s="16"/>
      <c r="H29" s="43"/>
      <c r="I29" s="16"/>
      <c r="J29" s="17">
        <f>J30</f>
        <v>17009.54</v>
      </c>
    </row>
    <row r="30" spans="1:10" x14ac:dyDescent="0.25">
      <c r="A30" s="5" t="s">
        <v>697</v>
      </c>
      <c r="B30" s="5" t="s">
        <v>15</v>
      </c>
      <c r="C30" s="5" t="s">
        <v>76</v>
      </c>
      <c r="D30" s="6" t="s">
        <v>16</v>
      </c>
      <c r="E30" s="19">
        <v>813.78</v>
      </c>
      <c r="F30" s="11">
        <v>813.78</v>
      </c>
      <c r="G30" s="5" t="s">
        <v>3</v>
      </c>
      <c r="H30" s="42">
        <v>17.010000000000002</v>
      </c>
      <c r="I30" s="7">
        <f t="shared" ref="I30" si="14">ROUND(F30*H30,2)</f>
        <v>13842.4</v>
      </c>
      <c r="J30" s="7">
        <f t="shared" ref="J30" si="15">ROUND(I30*(1+$B$9),2)</f>
        <v>17009.54</v>
      </c>
    </row>
    <row r="31" spans="1:10" x14ac:dyDescent="0.25">
      <c r="A31" s="13" t="s">
        <v>701</v>
      </c>
      <c r="B31" s="16" t="s">
        <v>928</v>
      </c>
      <c r="C31" s="16"/>
      <c r="D31" s="16"/>
      <c r="E31" s="18"/>
      <c r="F31" s="16"/>
      <c r="G31" s="16"/>
      <c r="H31" s="43"/>
      <c r="I31" s="16"/>
      <c r="J31" s="17">
        <f>J32</f>
        <v>2144.89</v>
      </c>
    </row>
    <row r="32" spans="1:10" ht="28.5" x14ac:dyDescent="0.25">
      <c r="A32" s="5" t="s">
        <v>1218</v>
      </c>
      <c r="B32" s="5" t="s">
        <v>268</v>
      </c>
      <c r="C32" s="5" t="s">
        <v>688</v>
      </c>
      <c r="D32" s="6" t="s">
        <v>269</v>
      </c>
      <c r="E32" s="19">
        <v>1</v>
      </c>
      <c r="F32" s="11">
        <v>1</v>
      </c>
      <c r="G32" s="5" t="s">
        <v>0</v>
      </c>
      <c r="H32" s="42">
        <v>1745.5203252032518</v>
      </c>
      <c r="I32" s="7">
        <f t="shared" si="0"/>
        <v>1745.52</v>
      </c>
      <c r="J32" s="7">
        <f t="shared" si="1"/>
        <v>2144.89</v>
      </c>
    </row>
    <row r="33" spans="1:10" x14ac:dyDescent="0.25">
      <c r="A33" s="13" t="s">
        <v>929</v>
      </c>
      <c r="B33" s="16" t="s">
        <v>930</v>
      </c>
      <c r="C33" s="16"/>
      <c r="D33" s="16"/>
      <c r="E33" s="18"/>
      <c r="F33" s="16"/>
      <c r="G33" s="16"/>
      <c r="H33" s="43"/>
      <c r="I33" s="16"/>
      <c r="J33" s="17">
        <f>SUM(J34:J40)</f>
        <v>16704.57</v>
      </c>
    </row>
    <row r="34" spans="1:10" ht="28.5" x14ac:dyDescent="0.25">
      <c r="A34" s="5" t="s">
        <v>931</v>
      </c>
      <c r="B34" s="5" t="s">
        <v>411</v>
      </c>
      <c r="C34" s="5" t="s">
        <v>688</v>
      </c>
      <c r="D34" s="6" t="s">
        <v>412</v>
      </c>
      <c r="E34" s="19">
        <v>1</v>
      </c>
      <c r="F34" s="11">
        <v>1</v>
      </c>
      <c r="G34" s="5" t="s">
        <v>0</v>
      </c>
      <c r="H34" s="42">
        <v>1728.7235772357724</v>
      </c>
      <c r="I34" s="7">
        <f t="shared" ref="I34:I37" si="16">ROUND(F34*H34,2)</f>
        <v>1728.72</v>
      </c>
      <c r="J34" s="7">
        <f t="shared" ref="J34:J37" si="17">ROUND(I34*(1+$B$9),2)</f>
        <v>2124.25</v>
      </c>
    </row>
    <row r="35" spans="1:10" ht="28.5" x14ac:dyDescent="0.25">
      <c r="A35" s="5" t="s">
        <v>1219</v>
      </c>
      <c r="B35" s="5" t="s">
        <v>413</v>
      </c>
      <c r="C35" s="5" t="s">
        <v>688</v>
      </c>
      <c r="D35" s="6" t="s">
        <v>414</v>
      </c>
      <c r="E35" s="19">
        <v>2</v>
      </c>
      <c r="F35" s="11">
        <v>2</v>
      </c>
      <c r="G35" s="5" t="s">
        <v>0</v>
      </c>
      <c r="H35" s="42">
        <v>132.67479674796749</v>
      </c>
      <c r="I35" s="7">
        <f t="shared" si="16"/>
        <v>265.35000000000002</v>
      </c>
      <c r="J35" s="7">
        <f t="shared" si="17"/>
        <v>326.06</v>
      </c>
    </row>
    <row r="36" spans="1:10" ht="28.5" x14ac:dyDescent="0.25">
      <c r="A36" s="5" t="s">
        <v>1220</v>
      </c>
      <c r="B36" s="5" t="s">
        <v>415</v>
      </c>
      <c r="C36" s="5" t="s">
        <v>688</v>
      </c>
      <c r="D36" s="6" t="s">
        <v>416</v>
      </c>
      <c r="E36" s="19">
        <v>3</v>
      </c>
      <c r="F36" s="11">
        <v>3</v>
      </c>
      <c r="G36" s="5" t="s">
        <v>0</v>
      </c>
      <c r="H36" s="42">
        <v>214.79674796747966</v>
      </c>
      <c r="I36" s="7">
        <f t="shared" si="16"/>
        <v>644.39</v>
      </c>
      <c r="J36" s="7">
        <f t="shared" si="17"/>
        <v>791.83</v>
      </c>
    </row>
    <row r="37" spans="1:10" ht="71.25" x14ac:dyDescent="0.25">
      <c r="A37" s="5" t="s">
        <v>1221</v>
      </c>
      <c r="B37" s="5" t="s">
        <v>417</v>
      </c>
      <c r="C37" s="5" t="s">
        <v>688</v>
      </c>
      <c r="D37" s="6" t="s">
        <v>1242</v>
      </c>
      <c r="E37" s="19">
        <v>1</v>
      </c>
      <c r="F37" s="11">
        <v>1</v>
      </c>
      <c r="G37" s="5" t="s">
        <v>0</v>
      </c>
      <c r="H37" s="42">
        <v>6024.1463414634145</v>
      </c>
      <c r="I37" s="7">
        <f t="shared" si="16"/>
        <v>6024.15</v>
      </c>
      <c r="J37" s="7">
        <f t="shared" si="17"/>
        <v>7402.48</v>
      </c>
    </row>
    <row r="38" spans="1:10" ht="28.5" x14ac:dyDescent="0.25">
      <c r="A38" s="5" t="s">
        <v>1222</v>
      </c>
      <c r="B38" s="5" t="s">
        <v>418</v>
      </c>
      <c r="C38" s="5" t="s">
        <v>688</v>
      </c>
      <c r="D38" s="6" t="s">
        <v>419</v>
      </c>
      <c r="E38" s="19">
        <v>1</v>
      </c>
      <c r="F38" s="11">
        <v>1</v>
      </c>
      <c r="G38" s="5" t="s">
        <v>0</v>
      </c>
      <c r="H38" s="42">
        <v>3782.8699186991871</v>
      </c>
      <c r="I38" s="7">
        <f t="shared" si="0"/>
        <v>3782.87</v>
      </c>
      <c r="J38" s="7">
        <f t="shared" si="1"/>
        <v>4648.3900000000003</v>
      </c>
    </row>
    <row r="39" spans="1:10" ht="42.75" x14ac:dyDescent="0.25">
      <c r="A39" s="5" t="s">
        <v>1223</v>
      </c>
      <c r="B39" s="5" t="s">
        <v>422</v>
      </c>
      <c r="C39" s="5" t="s">
        <v>688</v>
      </c>
      <c r="D39" s="6" t="s">
        <v>1243</v>
      </c>
      <c r="E39" s="19">
        <v>1</v>
      </c>
      <c r="F39" s="11">
        <v>1</v>
      </c>
      <c r="G39" s="5" t="s">
        <v>0</v>
      </c>
      <c r="H39" s="42">
        <v>516.72357723577238</v>
      </c>
      <c r="I39" s="7">
        <f t="shared" ref="I39" si="18">ROUND(F39*H39,2)</f>
        <v>516.72</v>
      </c>
      <c r="J39" s="7">
        <f t="shared" ref="J39" si="19">ROUND(I39*(1+$B$9),2)</f>
        <v>634.95000000000005</v>
      </c>
    </row>
    <row r="40" spans="1:10" ht="28.5" x14ac:dyDescent="0.25">
      <c r="A40" s="5" t="s">
        <v>1224</v>
      </c>
      <c r="B40" s="5" t="s">
        <v>423</v>
      </c>
      <c r="C40" s="5" t="s">
        <v>688</v>
      </c>
      <c r="D40" s="6" t="s">
        <v>424</v>
      </c>
      <c r="E40" s="19">
        <v>1</v>
      </c>
      <c r="F40" s="11">
        <v>1</v>
      </c>
      <c r="G40" s="5" t="s">
        <v>0</v>
      </c>
      <c r="H40" s="42">
        <v>632.00813008130081</v>
      </c>
      <c r="I40" s="7">
        <f t="shared" ref="I40" si="20">ROUND(F40*H40,2)</f>
        <v>632.01</v>
      </c>
      <c r="J40" s="7">
        <f t="shared" ref="J40" si="21">ROUND(I40*(1+$B$9),2)</f>
        <v>776.61</v>
      </c>
    </row>
    <row r="41" spans="1:10" x14ac:dyDescent="0.25">
      <c r="A41" s="13" t="s">
        <v>698</v>
      </c>
      <c r="B41" s="16" t="s">
        <v>699</v>
      </c>
      <c r="C41" s="16"/>
      <c r="D41" s="16"/>
      <c r="E41" s="18"/>
      <c r="F41" s="16"/>
      <c r="G41" s="16"/>
      <c r="H41" s="43"/>
      <c r="I41" s="16"/>
      <c r="J41" s="17">
        <f>SUM(J42:J70)/2</f>
        <v>491924.49999999988</v>
      </c>
    </row>
    <row r="42" spans="1:10" x14ac:dyDescent="0.25">
      <c r="A42" s="13" t="s">
        <v>700</v>
      </c>
      <c r="B42" s="16" t="s">
        <v>702</v>
      </c>
      <c r="C42" s="16"/>
      <c r="D42" s="16"/>
      <c r="E42" s="18"/>
      <c r="F42" s="16"/>
      <c r="G42" s="16"/>
      <c r="H42" s="43"/>
      <c r="I42" s="16"/>
      <c r="J42" s="17">
        <f>SUM(J43:J45)</f>
        <v>21489.08</v>
      </c>
    </row>
    <row r="43" spans="1:10" ht="42.75" x14ac:dyDescent="0.25">
      <c r="A43" s="5" t="s">
        <v>1164</v>
      </c>
      <c r="B43" s="5" t="s">
        <v>4</v>
      </c>
      <c r="C43" s="5" t="s">
        <v>76</v>
      </c>
      <c r="D43" s="6" t="s">
        <v>5</v>
      </c>
      <c r="E43" s="19">
        <v>1</v>
      </c>
      <c r="F43" s="11">
        <v>1</v>
      </c>
      <c r="G43" s="5" t="s">
        <v>2</v>
      </c>
      <c r="H43" s="42">
        <v>1234.48</v>
      </c>
      <c r="I43" s="7">
        <f t="shared" si="0"/>
        <v>1234.48</v>
      </c>
      <c r="J43" s="7">
        <f t="shared" si="1"/>
        <v>1516.93</v>
      </c>
    </row>
    <row r="44" spans="1:10" ht="85.5" x14ac:dyDescent="0.25">
      <c r="A44" s="5" t="s">
        <v>1165</v>
      </c>
      <c r="B44" s="5" t="s">
        <v>7</v>
      </c>
      <c r="C44" s="5" t="s">
        <v>76</v>
      </c>
      <c r="D44" s="6" t="s">
        <v>1244</v>
      </c>
      <c r="E44" s="19">
        <v>120</v>
      </c>
      <c r="F44" s="11">
        <v>120</v>
      </c>
      <c r="G44" s="5" t="s">
        <v>6</v>
      </c>
      <c r="H44" s="42">
        <v>97.2</v>
      </c>
      <c r="I44" s="7">
        <f t="shared" si="0"/>
        <v>11664</v>
      </c>
      <c r="J44" s="7">
        <f t="shared" si="1"/>
        <v>14332.72</v>
      </c>
    </row>
    <row r="45" spans="1:10" ht="42.75" x14ac:dyDescent="0.25">
      <c r="A45" s="5" t="s">
        <v>1166</v>
      </c>
      <c r="B45" s="5" t="s">
        <v>1</v>
      </c>
      <c r="C45" s="5" t="s">
        <v>76</v>
      </c>
      <c r="D45" s="6" t="s">
        <v>1245</v>
      </c>
      <c r="E45" s="19">
        <v>2</v>
      </c>
      <c r="F45" s="11">
        <v>2</v>
      </c>
      <c r="G45" s="5" t="s">
        <v>0</v>
      </c>
      <c r="H45" s="42">
        <v>2294.69</v>
      </c>
      <c r="I45" s="7">
        <f t="shared" si="0"/>
        <v>4589.38</v>
      </c>
      <c r="J45" s="7">
        <f t="shared" si="1"/>
        <v>5639.43</v>
      </c>
    </row>
    <row r="46" spans="1:10" x14ac:dyDescent="0.25">
      <c r="A46" s="13" t="s">
        <v>703</v>
      </c>
      <c r="B46" s="16" t="s">
        <v>1159</v>
      </c>
      <c r="C46" s="16"/>
      <c r="D46" s="16"/>
      <c r="E46" s="18"/>
      <c r="F46" s="16"/>
      <c r="G46" s="16"/>
      <c r="H46" s="43"/>
      <c r="I46" s="16"/>
      <c r="J46" s="17">
        <f>SUM(J47:J51)</f>
        <v>45871.729999999996</v>
      </c>
    </row>
    <row r="47" spans="1:10" ht="28.5" x14ac:dyDescent="0.25">
      <c r="A47" s="5" t="s">
        <v>1167</v>
      </c>
      <c r="B47" s="5" t="s">
        <v>111</v>
      </c>
      <c r="C47" s="5" t="s">
        <v>688</v>
      </c>
      <c r="D47" s="6" t="s">
        <v>112</v>
      </c>
      <c r="E47" s="19">
        <v>224.5</v>
      </c>
      <c r="F47" s="11">
        <v>224.5</v>
      </c>
      <c r="G47" s="5" t="s">
        <v>8</v>
      </c>
      <c r="H47" s="42">
        <v>43.325203252032523</v>
      </c>
      <c r="I47" s="7">
        <f t="shared" si="0"/>
        <v>9726.51</v>
      </c>
      <c r="J47" s="7">
        <f t="shared" si="1"/>
        <v>11951.94</v>
      </c>
    </row>
    <row r="48" spans="1:10" ht="28.5" x14ac:dyDescent="0.25">
      <c r="A48" s="5" t="s">
        <v>1168</v>
      </c>
      <c r="B48" s="5" t="s">
        <v>117</v>
      </c>
      <c r="C48" s="5" t="s">
        <v>688</v>
      </c>
      <c r="D48" s="6" t="s">
        <v>113</v>
      </c>
      <c r="E48" s="19">
        <v>864.6</v>
      </c>
      <c r="F48" s="11">
        <v>864.6</v>
      </c>
      <c r="G48" s="5" t="s">
        <v>3</v>
      </c>
      <c r="H48" s="42">
        <v>7.5284552845528454</v>
      </c>
      <c r="I48" s="7">
        <f t="shared" si="0"/>
        <v>6509.1</v>
      </c>
      <c r="J48" s="7">
        <f t="shared" si="1"/>
        <v>7998.38</v>
      </c>
    </row>
    <row r="49" spans="1:10" x14ac:dyDescent="0.25">
      <c r="A49" s="5" t="s">
        <v>1169</v>
      </c>
      <c r="B49" s="5" t="s">
        <v>118</v>
      </c>
      <c r="C49" s="5" t="s">
        <v>688</v>
      </c>
      <c r="D49" s="6" t="s">
        <v>115</v>
      </c>
      <c r="E49" s="19">
        <v>864.6</v>
      </c>
      <c r="F49" s="11">
        <v>864.6</v>
      </c>
      <c r="G49" s="5" t="s">
        <v>3</v>
      </c>
      <c r="H49" s="42">
        <v>9.7886178861788604</v>
      </c>
      <c r="I49" s="7">
        <f t="shared" si="0"/>
        <v>8463.24</v>
      </c>
      <c r="J49" s="7">
        <f t="shared" si="1"/>
        <v>10399.629999999999</v>
      </c>
    </row>
    <row r="50" spans="1:10" x14ac:dyDescent="0.25">
      <c r="A50" s="5" t="s">
        <v>1170</v>
      </c>
      <c r="B50" s="5" t="s">
        <v>119</v>
      </c>
      <c r="C50" s="5" t="s">
        <v>688</v>
      </c>
      <c r="D50" s="6" t="s">
        <v>116</v>
      </c>
      <c r="E50" s="19">
        <v>108.5</v>
      </c>
      <c r="F50" s="11">
        <v>108.5</v>
      </c>
      <c r="G50" s="5" t="s">
        <v>3</v>
      </c>
      <c r="H50" s="42">
        <v>37.552845528455286</v>
      </c>
      <c r="I50" s="7">
        <f t="shared" si="0"/>
        <v>4074.48</v>
      </c>
      <c r="J50" s="7">
        <f t="shared" si="1"/>
        <v>5006.72</v>
      </c>
    </row>
    <row r="51" spans="1:10" x14ac:dyDescent="0.25">
      <c r="A51" s="5" t="s">
        <v>1171</v>
      </c>
      <c r="B51" s="5" t="s">
        <v>120</v>
      </c>
      <c r="C51" s="5" t="s">
        <v>688</v>
      </c>
      <c r="D51" s="6" t="s">
        <v>114</v>
      </c>
      <c r="E51" s="19">
        <v>151.4</v>
      </c>
      <c r="F51" s="11">
        <v>151.4</v>
      </c>
      <c r="G51" s="5" t="s">
        <v>8</v>
      </c>
      <c r="H51" s="42">
        <v>56.520325203252028</v>
      </c>
      <c r="I51" s="7">
        <f t="shared" si="0"/>
        <v>8557.18</v>
      </c>
      <c r="J51" s="7">
        <f t="shared" si="1"/>
        <v>10515.06</v>
      </c>
    </row>
    <row r="52" spans="1:10" x14ac:dyDescent="0.25">
      <c r="A52" s="13" t="s">
        <v>704</v>
      </c>
      <c r="B52" s="16" t="s">
        <v>705</v>
      </c>
      <c r="C52" s="16"/>
      <c r="D52" s="16"/>
      <c r="E52" s="18"/>
      <c r="F52" s="16"/>
      <c r="G52" s="16"/>
      <c r="H52" s="43"/>
      <c r="I52" s="16"/>
      <c r="J52" s="17">
        <f>SUM(J53:J56)</f>
        <v>111742.79000000001</v>
      </c>
    </row>
    <row r="53" spans="1:10" x14ac:dyDescent="0.25">
      <c r="A53" s="5" t="s">
        <v>1172</v>
      </c>
      <c r="B53" s="5" t="s">
        <v>122</v>
      </c>
      <c r="C53" s="5" t="s">
        <v>688</v>
      </c>
      <c r="D53" s="6" t="s">
        <v>123</v>
      </c>
      <c r="E53" s="19">
        <v>1023</v>
      </c>
      <c r="F53" s="11">
        <v>1023</v>
      </c>
      <c r="G53" s="5" t="s">
        <v>6</v>
      </c>
      <c r="H53" s="42">
        <v>70.243902439024396</v>
      </c>
      <c r="I53" s="7">
        <f t="shared" si="0"/>
        <v>71859.509999999995</v>
      </c>
      <c r="J53" s="7">
        <f t="shared" si="1"/>
        <v>88300.97</v>
      </c>
    </row>
    <row r="54" spans="1:10" x14ac:dyDescent="0.25">
      <c r="A54" s="5" t="s">
        <v>1173</v>
      </c>
      <c r="B54" s="5" t="s">
        <v>124</v>
      </c>
      <c r="C54" s="5" t="s">
        <v>688</v>
      </c>
      <c r="D54" s="6" t="s">
        <v>125</v>
      </c>
      <c r="E54" s="19">
        <v>80</v>
      </c>
      <c r="F54" s="11">
        <v>80</v>
      </c>
      <c r="G54" s="5" t="s">
        <v>6</v>
      </c>
      <c r="H54" s="42">
        <v>93.252032520325201</v>
      </c>
      <c r="I54" s="7">
        <f t="shared" si="0"/>
        <v>7460.16</v>
      </c>
      <c r="J54" s="7">
        <f t="shared" si="1"/>
        <v>9167.0400000000009</v>
      </c>
    </row>
    <row r="55" spans="1:10" ht="42.75" x14ac:dyDescent="0.25">
      <c r="A55" s="5" t="s">
        <v>1174</v>
      </c>
      <c r="B55" s="5" t="s">
        <v>126</v>
      </c>
      <c r="C55" s="5" t="s">
        <v>688</v>
      </c>
      <c r="D55" s="6" t="s">
        <v>127</v>
      </c>
      <c r="E55" s="28">
        <v>132</v>
      </c>
      <c r="F55" s="11">
        <v>132</v>
      </c>
      <c r="G55" s="5" t="s">
        <v>8</v>
      </c>
      <c r="H55" s="42">
        <v>69.707317073170728</v>
      </c>
      <c r="I55" s="7">
        <f t="shared" si="0"/>
        <v>9201.3700000000008</v>
      </c>
      <c r="J55" s="7">
        <f t="shared" si="1"/>
        <v>11306.64</v>
      </c>
    </row>
    <row r="56" spans="1:10" ht="28.5" x14ac:dyDescent="0.25">
      <c r="A56" s="5" t="s">
        <v>1175</v>
      </c>
      <c r="B56" s="5" t="s">
        <v>128</v>
      </c>
      <c r="C56" s="5" t="s">
        <v>688</v>
      </c>
      <c r="D56" s="6" t="s">
        <v>129</v>
      </c>
      <c r="E56" s="19">
        <v>1</v>
      </c>
      <c r="F56" s="11">
        <v>1</v>
      </c>
      <c r="G56" s="5" t="s">
        <v>0</v>
      </c>
      <c r="H56" s="42">
        <v>2415.479674796748</v>
      </c>
      <c r="I56" s="7">
        <f t="shared" si="0"/>
        <v>2415.48</v>
      </c>
      <c r="J56" s="7">
        <f t="shared" si="1"/>
        <v>2968.14</v>
      </c>
    </row>
    <row r="57" spans="1:10" x14ac:dyDescent="0.25">
      <c r="A57" s="13" t="s">
        <v>706</v>
      </c>
      <c r="B57" s="16" t="s">
        <v>32</v>
      </c>
      <c r="C57" s="16"/>
      <c r="D57" s="16"/>
      <c r="E57" s="18"/>
      <c r="F57" s="16"/>
      <c r="G57" s="16"/>
      <c r="H57" s="43"/>
      <c r="I57" s="16"/>
      <c r="J57" s="17">
        <f>J58</f>
        <v>42354.28</v>
      </c>
    </row>
    <row r="58" spans="1:10" x14ac:dyDescent="0.25">
      <c r="A58" s="5" t="s">
        <v>707</v>
      </c>
      <c r="B58" s="5" t="s">
        <v>130</v>
      </c>
      <c r="C58" s="5" t="s">
        <v>688</v>
      </c>
      <c r="D58" s="6" t="s">
        <v>131</v>
      </c>
      <c r="E58" s="19">
        <v>404.5</v>
      </c>
      <c r="F58" s="11">
        <v>404.5</v>
      </c>
      <c r="G58" s="5" t="s">
        <v>3</v>
      </c>
      <c r="H58" s="42">
        <v>85.211382113821145</v>
      </c>
      <c r="I58" s="7">
        <f t="shared" si="0"/>
        <v>34468</v>
      </c>
      <c r="J58" s="7">
        <f t="shared" si="1"/>
        <v>42354.28</v>
      </c>
    </row>
    <row r="59" spans="1:10" x14ac:dyDescent="0.25">
      <c r="A59" s="13" t="s">
        <v>708</v>
      </c>
      <c r="B59" s="16" t="s">
        <v>709</v>
      </c>
      <c r="C59" s="16"/>
      <c r="D59" s="16"/>
      <c r="E59" s="18"/>
      <c r="F59" s="16"/>
      <c r="G59" s="16"/>
      <c r="H59" s="43"/>
      <c r="I59" s="16"/>
      <c r="J59" s="17">
        <f>SUM(J60:J62)</f>
        <v>135085.35</v>
      </c>
    </row>
    <row r="60" spans="1:10" x14ac:dyDescent="0.25">
      <c r="A60" s="5" t="s">
        <v>710</v>
      </c>
      <c r="B60" s="5" t="s">
        <v>132</v>
      </c>
      <c r="C60" s="5" t="s">
        <v>688</v>
      </c>
      <c r="D60" s="6" t="s">
        <v>133</v>
      </c>
      <c r="E60" s="19">
        <v>6165</v>
      </c>
      <c r="F60" s="11">
        <v>6165</v>
      </c>
      <c r="G60" s="5" t="s">
        <v>18</v>
      </c>
      <c r="H60" s="42">
        <v>13.097560975609756</v>
      </c>
      <c r="I60" s="7">
        <f t="shared" si="0"/>
        <v>80746.460000000006</v>
      </c>
      <c r="J60" s="7">
        <f t="shared" si="1"/>
        <v>99221.25</v>
      </c>
    </row>
    <row r="61" spans="1:10" x14ac:dyDescent="0.25">
      <c r="A61" s="5" t="s">
        <v>711</v>
      </c>
      <c r="B61" s="5" t="s">
        <v>134</v>
      </c>
      <c r="C61" s="5" t="s">
        <v>688</v>
      </c>
      <c r="D61" s="6" t="s">
        <v>121</v>
      </c>
      <c r="E61" s="19">
        <v>476</v>
      </c>
      <c r="F61" s="11">
        <v>476</v>
      </c>
      <c r="G61" s="5" t="s">
        <v>18</v>
      </c>
      <c r="H61" s="42">
        <v>13.43089430894309</v>
      </c>
      <c r="I61" s="7">
        <f t="shared" si="0"/>
        <v>6393.11</v>
      </c>
      <c r="J61" s="7">
        <f t="shared" si="1"/>
        <v>7855.85</v>
      </c>
    </row>
    <row r="62" spans="1:10" ht="28.5" x14ac:dyDescent="0.25">
      <c r="A62" s="5" t="s">
        <v>712</v>
      </c>
      <c r="B62" s="5" t="s">
        <v>135</v>
      </c>
      <c r="C62" s="5" t="s">
        <v>688</v>
      </c>
      <c r="D62" s="6" t="s">
        <v>136</v>
      </c>
      <c r="E62" s="19">
        <v>1830</v>
      </c>
      <c r="F62" s="11">
        <v>1830</v>
      </c>
      <c r="G62" s="5" t="s">
        <v>18</v>
      </c>
      <c r="H62" s="42">
        <v>12.455284552845528</v>
      </c>
      <c r="I62" s="7">
        <f t="shared" si="0"/>
        <v>22793.17</v>
      </c>
      <c r="J62" s="7">
        <f t="shared" si="1"/>
        <v>28008.25</v>
      </c>
    </row>
    <row r="63" spans="1:10" x14ac:dyDescent="0.25">
      <c r="A63" s="13" t="s">
        <v>713</v>
      </c>
      <c r="B63" s="16" t="s">
        <v>714</v>
      </c>
      <c r="C63" s="16"/>
      <c r="D63" s="16"/>
      <c r="E63" s="18"/>
      <c r="F63" s="16"/>
      <c r="G63" s="16"/>
      <c r="H63" s="43"/>
      <c r="I63" s="16"/>
      <c r="J63" s="17">
        <f>J64</f>
        <v>72886.2</v>
      </c>
    </row>
    <row r="64" spans="1:10" ht="28.5" x14ac:dyDescent="0.25">
      <c r="A64" s="5" t="s">
        <v>715</v>
      </c>
      <c r="B64" s="5" t="s">
        <v>137</v>
      </c>
      <c r="C64" s="5" t="s">
        <v>688</v>
      </c>
      <c r="D64" s="6" t="s">
        <v>138</v>
      </c>
      <c r="E64" s="19">
        <v>112.5</v>
      </c>
      <c r="F64" s="11">
        <v>112.5</v>
      </c>
      <c r="G64" s="5" t="s">
        <v>8</v>
      </c>
      <c r="H64" s="42">
        <v>527.2439024390244</v>
      </c>
      <c r="I64" s="7">
        <f t="shared" si="0"/>
        <v>59314.94</v>
      </c>
      <c r="J64" s="7">
        <f t="shared" si="1"/>
        <v>72886.2</v>
      </c>
    </row>
    <row r="65" spans="1:10" x14ac:dyDescent="0.25">
      <c r="A65" s="13" t="s">
        <v>716</v>
      </c>
      <c r="B65" s="16" t="s">
        <v>79</v>
      </c>
      <c r="C65" s="16"/>
      <c r="D65" s="16"/>
      <c r="E65" s="18"/>
      <c r="F65" s="16"/>
      <c r="G65" s="16"/>
      <c r="H65" s="43"/>
      <c r="I65" s="16"/>
      <c r="J65" s="17">
        <f>J66</f>
        <v>20242.759999999998</v>
      </c>
    </row>
    <row r="66" spans="1:10" ht="28.5" x14ac:dyDescent="0.25">
      <c r="A66" s="5" t="s">
        <v>717</v>
      </c>
      <c r="B66" s="5" t="s">
        <v>140</v>
      </c>
      <c r="C66" s="5" t="s">
        <v>688</v>
      </c>
      <c r="D66" s="6" t="s">
        <v>141</v>
      </c>
      <c r="E66" s="19">
        <v>79.2</v>
      </c>
      <c r="F66" s="11">
        <v>79.2</v>
      </c>
      <c r="G66" s="5" t="s">
        <v>3</v>
      </c>
      <c r="H66" s="42">
        <v>208</v>
      </c>
      <c r="I66" s="7">
        <f t="shared" si="0"/>
        <v>16473.599999999999</v>
      </c>
      <c r="J66" s="7">
        <f t="shared" si="1"/>
        <v>20242.759999999998</v>
      </c>
    </row>
    <row r="67" spans="1:10" x14ac:dyDescent="0.25">
      <c r="A67" s="13" t="s">
        <v>718</v>
      </c>
      <c r="B67" s="16" t="s">
        <v>719</v>
      </c>
      <c r="C67" s="16"/>
      <c r="D67" s="16"/>
      <c r="E67" s="18"/>
      <c r="F67" s="16"/>
      <c r="G67" s="16"/>
      <c r="H67" s="43"/>
      <c r="I67" s="16"/>
      <c r="J67" s="17">
        <f>J68</f>
        <v>25895.69</v>
      </c>
    </row>
    <row r="68" spans="1:10" ht="42.75" x14ac:dyDescent="0.25">
      <c r="A68" s="5" t="s">
        <v>720</v>
      </c>
      <c r="B68" s="5" t="s">
        <v>142</v>
      </c>
      <c r="C68" s="5" t="s">
        <v>688</v>
      </c>
      <c r="D68" s="6" t="s">
        <v>143</v>
      </c>
      <c r="E68" s="19">
        <v>263.8</v>
      </c>
      <c r="F68" s="11">
        <v>263.8</v>
      </c>
      <c r="G68" s="5" t="s">
        <v>3</v>
      </c>
      <c r="H68" s="42">
        <v>79.886178861788622</v>
      </c>
      <c r="I68" s="7">
        <f t="shared" si="0"/>
        <v>21073.97</v>
      </c>
      <c r="J68" s="7">
        <f t="shared" si="1"/>
        <v>25895.69</v>
      </c>
    </row>
    <row r="69" spans="1:10" x14ac:dyDescent="0.25">
      <c r="A69" s="13" t="s">
        <v>721</v>
      </c>
      <c r="B69" s="16" t="s">
        <v>722</v>
      </c>
      <c r="C69" s="16"/>
      <c r="D69" s="16"/>
      <c r="E69" s="18"/>
      <c r="F69" s="16"/>
      <c r="G69" s="16"/>
      <c r="H69" s="43"/>
      <c r="I69" s="16"/>
      <c r="J69" s="17">
        <f>J70</f>
        <v>16356.62</v>
      </c>
    </row>
    <row r="70" spans="1:10" ht="57" x14ac:dyDescent="0.25">
      <c r="A70" s="5" t="s">
        <v>723</v>
      </c>
      <c r="B70" s="5" t="s">
        <v>19</v>
      </c>
      <c r="C70" s="5" t="s">
        <v>76</v>
      </c>
      <c r="D70" s="6" t="s">
        <v>20</v>
      </c>
      <c r="E70" s="19">
        <v>129.75037682677623</v>
      </c>
      <c r="F70" s="11">
        <v>129.75</v>
      </c>
      <c r="G70" s="5" t="s">
        <v>8</v>
      </c>
      <c r="H70" s="42">
        <v>102.59</v>
      </c>
      <c r="I70" s="7">
        <f t="shared" si="0"/>
        <v>13311.05</v>
      </c>
      <c r="J70" s="7">
        <f t="shared" si="1"/>
        <v>16356.62</v>
      </c>
    </row>
    <row r="71" spans="1:10" x14ac:dyDescent="0.25">
      <c r="A71" s="13" t="s">
        <v>724</v>
      </c>
      <c r="B71" s="16" t="s">
        <v>725</v>
      </c>
      <c r="C71" s="16"/>
      <c r="D71" s="16"/>
      <c r="E71" s="18"/>
      <c r="F71" s="16"/>
      <c r="G71" s="16"/>
      <c r="H71" s="43"/>
      <c r="I71" s="16"/>
      <c r="J71" s="17">
        <f>SUM(J72:J80)/2</f>
        <v>578814.20000000007</v>
      </c>
    </row>
    <row r="72" spans="1:10" x14ac:dyDescent="0.25">
      <c r="A72" s="13" t="s">
        <v>726</v>
      </c>
      <c r="B72" s="16" t="s">
        <v>32</v>
      </c>
      <c r="C72" s="16"/>
      <c r="D72" s="16"/>
      <c r="E72" s="18"/>
      <c r="F72" s="16"/>
      <c r="G72" s="16"/>
      <c r="H72" s="43"/>
      <c r="I72" s="16"/>
      <c r="J72" s="17">
        <f>J73</f>
        <v>192058.33</v>
      </c>
    </row>
    <row r="73" spans="1:10" ht="28.5" x14ac:dyDescent="0.25">
      <c r="A73" s="5" t="s">
        <v>727</v>
      </c>
      <c r="B73" s="5" t="s">
        <v>144</v>
      </c>
      <c r="C73" s="5" t="s">
        <v>688</v>
      </c>
      <c r="D73" s="6" t="s">
        <v>145</v>
      </c>
      <c r="E73" s="28">
        <v>1082.0999999999999</v>
      </c>
      <c r="F73" s="11">
        <v>1082.0999999999999</v>
      </c>
      <c r="G73" s="5" t="s">
        <v>3</v>
      </c>
      <c r="H73" s="42">
        <v>144.4390243902439</v>
      </c>
      <c r="I73" s="7">
        <f t="shared" si="0"/>
        <v>156297.47</v>
      </c>
      <c r="J73" s="7">
        <f t="shared" si="1"/>
        <v>192058.33</v>
      </c>
    </row>
    <row r="74" spans="1:10" x14ac:dyDescent="0.25">
      <c r="A74" s="13" t="s">
        <v>728</v>
      </c>
      <c r="B74" s="16" t="s">
        <v>709</v>
      </c>
      <c r="C74" s="16"/>
      <c r="D74" s="16"/>
      <c r="E74" s="18"/>
      <c r="F74" s="16"/>
      <c r="G74" s="16"/>
      <c r="H74" s="43"/>
      <c r="I74" s="16"/>
      <c r="J74" s="17">
        <f>SUM(J75:J77)</f>
        <v>167695.20000000001</v>
      </c>
    </row>
    <row r="75" spans="1:10" x14ac:dyDescent="0.25">
      <c r="A75" s="5" t="s">
        <v>729</v>
      </c>
      <c r="B75" s="5" t="s">
        <v>132</v>
      </c>
      <c r="C75" s="5" t="s">
        <v>688</v>
      </c>
      <c r="D75" s="6" t="s">
        <v>133</v>
      </c>
      <c r="E75" s="19">
        <v>7229</v>
      </c>
      <c r="F75" s="11">
        <v>7229</v>
      </c>
      <c r="G75" s="5" t="s">
        <v>18</v>
      </c>
      <c r="H75" s="42">
        <v>13.097560975609756</v>
      </c>
      <c r="I75" s="7">
        <f t="shared" si="0"/>
        <v>94682.27</v>
      </c>
      <c r="J75" s="7">
        <f t="shared" si="1"/>
        <v>116345.57</v>
      </c>
    </row>
    <row r="76" spans="1:10" x14ac:dyDescent="0.25">
      <c r="A76" s="5" t="s">
        <v>730</v>
      </c>
      <c r="B76" s="5" t="s">
        <v>134</v>
      </c>
      <c r="C76" s="5" t="s">
        <v>688</v>
      </c>
      <c r="D76" s="6" t="s">
        <v>121</v>
      </c>
      <c r="E76" s="19">
        <v>601</v>
      </c>
      <c r="F76" s="11">
        <v>601</v>
      </c>
      <c r="G76" s="5" t="s">
        <v>18</v>
      </c>
      <c r="H76" s="42">
        <v>13.43089430894309</v>
      </c>
      <c r="I76" s="7">
        <f t="shared" si="0"/>
        <v>8071.97</v>
      </c>
      <c r="J76" s="7">
        <f t="shared" si="1"/>
        <v>9918.84</v>
      </c>
    </row>
    <row r="77" spans="1:10" ht="28.5" x14ac:dyDescent="0.25">
      <c r="A77" s="5" t="s">
        <v>731</v>
      </c>
      <c r="B77" s="5" t="s">
        <v>135</v>
      </c>
      <c r="C77" s="5" t="s">
        <v>688</v>
      </c>
      <c r="D77" s="6" t="s">
        <v>136</v>
      </c>
      <c r="E77" s="19">
        <v>2707</v>
      </c>
      <c r="F77" s="11">
        <v>2707</v>
      </c>
      <c r="G77" s="5" t="s">
        <v>18</v>
      </c>
      <c r="H77" s="42">
        <v>12.455284552845528</v>
      </c>
      <c r="I77" s="7">
        <f t="shared" si="0"/>
        <v>33716.46</v>
      </c>
      <c r="J77" s="7">
        <f t="shared" si="1"/>
        <v>41430.79</v>
      </c>
    </row>
    <row r="78" spans="1:10" x14ac:dyDescent="0.25">
      <c r="A78" s="13" t="s">
        <v>732</v>
      </c>
      <c r="B78" s="16" t="s">
        <v>714</v>
      </c>
      <c r="C78" s="16"/>
      <c r="D78" s="16"/>
      <c r="E78" s="18"/>
      <c r="F78" s="16"/>
      <c r="G78" s="16"/>
      <c r="H78" s="43"/>
      <c r="I78" s="16"/>
      <c r="J78" s="17">
        <f>SUM(J79:J80)</f>
        <v>219060.66999999998</v>
      </c>
    </row>
    <row r="79" spans="1:10" ht="71.25" x14ac:dyDescent="0.25">
      <c r="A79" s="5" t="s">
        <v>733</v>
      </c>
      <c r="B79" s="5" t="s">
        <v>146</v>
      </c>
      <c r="C79" s="5" t="s">
        <v>688</v>
      </c>
      <c r="D79" s="6" t="s">
        <v>1188</v>
      </c>
      <c r="E79" s="19">
        <v>870.4</v>
      </c>
      <c r="F79" s="11">
        <v>870.4</v>
      </c>
      <c r="G79" s="5" t="s">
        <v>3</v>
      </c>
      <c r="H79" s="42">
        <v>151.98373983739836</v>
      </c>
      <c r="I79" s="7">
        <f t="shared" si="0"/>
        <v>132286.65</v>
      </c>
      <c r="J79" s="7">
        <f t="shared" si="1"/>
        <v>162553.84</v>
      </c>
    </row>
    <row r="80" spans="1:10" ht="28.5" x14ac:dyDescent="0.25">
      <c r="A80" s="5" t="s">
        <v>734</v>
      </c>
      <c r="B80" s="5" t="s">
        <v>147</v>
      </c>
      <c r="C80" s="5" t="s">
        <v>688</v>
      </c>
      <c r="D80" s="6" t="s">
        <v>148</v>
      </c>
      <c r="E80" s="19">
        <v>83.1</v>
      </c>
      <c r="F80" s="11">
        <v>83.1</v>
      </c>
      <c r="G80" s="5" t="s">
        <v>8</v>
      </c>
      <c r="H80" s="42">
        <v>553.3739837398374</v>
      </c>
      <c r="I80" s="7">
        <f t="shared" si="0"/>
        <v>45985.38</v>
      </c>
      <c r="J80" s="7">
        <f t="shared" si="1"/>
        <v>56506.83</v>
      </c>
    </row>
    <row r="81" spans="1:10" x14ac:dyDescent="0.25">
      <c r="A81" s="13" t="s">
        <v>735</v>
      </c>
      <c r="B81" s="16" t="s">
        <v>736</v>
      </c>
      <c r="C81" s="16"/>
      <c r="D81" s="16"/>
      <c r="E81" s="18"/>
      <c r="F81" s="16"/>
      <c r="G81" s="16"/>
      <c r="H81" s="43"/>
      <c r="I81" s="16"/>
      <c r="J81" s="17">
        <f>SUM(J82:J94)/2</f>
        <v>129026.66</v>
      </c>
    </row>
    <row r="82" spans="1:10" x14ac:dyDescent="0.25">
      <c r="A82" s="13" t="s">
        <v>738</v>
      </c>
      <c r="B82" s="16" t="s">
        <v>737</v>
      </c>
      <c r="C82" s="16"/>
      <c r="D82" s="16"/>
      <c r="E82" s="18"/>
      <c r="F82" s="16"/>
      <c r="G82" s="16"/>
      <c r="H82" s="43"/>
      <c r="I82" s="16"/>
      <c r="J82" s="17">
        <f>SUM(J83:J90)</f>
        <v>120769.04999999999</v>
      </c>
    </row>
    <row r="83" spans="1:10" ht="28.5" x14ac:dyDescent="0.25">
      <c r="A83" s="5" t="s">
        <v>739</v>
      </c>
      <c r="B83" s="5" t="s">
        <v>149</v>
      </c>
      <c r="C83" s="5" t="s">
        <v>688</v>
      </c>
      <c r="D83" s="6" t="s">
        <v>150</v>
      </c>
      <c r="E83" s="19">
        <v>126.72</v>
      </c>
      <c r="F83" s="11">
        <v>126.72</v>
      </c>
      <c r="G83" s="5" t="s">
        <v>3</v>
      </c>
      <c r="H83" s="42">
        <v>69.056910569105696</v>
      </c>
      <c r="I83" s="7">
        <f t="shared" si="0"/>
        <v>8750.89</v>
      </c>
      <c r="J83" s="7">
        <f t="shared" si="1"/>
        <v>10753.09</v>
      </c>
    </row>
    <row r="84" spans="1:10" ht="28.5" x14ac:dyDescent="0.25">
      <c r="A84" s="5" t="s">
        <v>740</v>
      </c>
      <c r="B84" s="5" t="s">
        <v>151</v>
      </c>
      <c r="C84" s="5" t="s">
        <v>688</v>
      </c>
      <c r="D84" s="6" t="s">
        <v>152</v>
      </c>
      <c r="E84" s="19">
        <v>390.49</v>
      </c>
      <c r="F84" s="11">
        <v>390.49</v>
      </c>
      <c r="G84" s="5" t="s">
        <v>3</v>
      </c>
      <c r="H84" s="42">
        <v>82.308943089430898</v>
      </c>
      <c r="I84" s="7">
        <f t="shared" si="0"/>
        <v>32140.82</v>
      </c>
      <c r="J84" s="7">
        <f t="shared" si="1"/>
        <v>39494.639999999999</v>
      </c>
    </row>
    <row r="85" spans="1:10" ht="28.5" x14ac:dyDescent="0.25">
      <c r="A85" s="5" t="s">
        <v>741</v>
      </c>
      <c r="B85" s="5" t="s">
        <v>153</v>
      </c>
      <c r="C85" s="5" t="s">
        <v>688</v>
      </c>
      <c r="D85" s="6" t="s">
        <v>154</v>
      </c>
      <c r="E85" s="19">
        <v>407.73</v>
      </c>
      <c r="F85" s="11">
        <v>407.73</v>
      </c>
      <c r="G85" s="5" t="s">
        <v>3</v>
      </c>
      <c r="H85" s="42">
        <v>99.902439024390247</v>
      </c>
      <c r="I85" s="7">
        <f t="shared" si="0"/>
        <v>40733.22</v>
      </c>
      <c r="J85" s="7">
        <f t="shared" si="1"/>
        <v>50052.98</v>
      </c>
    </row>
    <row r="86" spans="1:10" ht="28.5" x14ac:dyDescent="0.25">
      <c r="A86" s="5" t="s">
        <v>742</v>
      </c>
      <c r="B86" s="5" t="s">
        <v>155</v>
      </c>
      <c r="C86" s="5" t="s">
        <v>688</v>
      </c>
      <c r="D86" s="6" t="s">
        <v>139</v>
      </c>
      <c r="E86" s="19">
        <v>6.4</v>
      </c>
      <c r="F86" s="11">
        <v>6.4</v>
      </c>
      <c r="G86" s="5" t="s">
        <v>8</v>
      </c>
      <c r="H86" s="42">
        <v>516.60162601626018</v>
      </c>
      <c r="I86" s="7">
        <f t="shared" si="0"/>
        <v>3306.25</v>
      </c>
      <c r="J86" s="7">
        <f t="shared" si="1"/>
        <v>4062.72</v>
      </c>
    </row>
    <row r="87" spans="1:10" ht="28.5" x14ac:dyDescent="0.25">
      <c r="A87" s="5" t="s">
        <v>743</v>
      </c>
      <c r="B87" s="5" t="s">
        <v>156</v>
      </c>
      <c r="C87" s="5" t="s">
        <v>688</v>
      </c>
      <c r="D87" s="6" t="s">
        <v>157</v>
      </c>
      <c r="E87" s="19">
        <v>209</v>
      </c>
      <c r="F87" s="11">
        <v>209</v>
      </c>
      <c r="G87" s="5" t="s">
        <v>18</v>
      </c>
      <c r="H87" s="42">
        <v>13.097560975609756</v>
      </c>
      <c r="I87" s="7">
        <f t="shared" si="0"/>
        <v>2737.39</v>
      </c>
      <c r="J87" s="7">
        <f t="shared" si="1"/>
        <v>3363.7</v>
      </c>
    </row>
    <row r="88" spans="1:10" ht="42.75" x14ac:dyDescent="0.25">
      <c r="A88" s="5" t="s">
        <v>744</v>
      </c>
      <c r="B88" s="5" t="s">
        <v>158</v>
      </c>
      <c r="C88" s="5" t="s">
        <v>688</v>
      </c>
      <c r="D88" s="6" t="s">
        <v>159</v>
      </c>
      <c r="E88" s="19">
        <v>16.8</v>
      </c>
      <c r="F88" s="11">
        <v>16.8</v>
      </c>
      <c r="G88" s="5" t="s">
        <v>3</v>
      </c>
      <c r="H88" s="42">
        <v>151.8780487804878</v>
      </c>
      <c r="I88" s="7">
        <f t="shared" si="0"/>
        <v>2551.5500000000002</v>
      </c>
      <c r="J88" s="7">
        <f t="shared" si="1"/>
        <v>3135.34</v>
      </c>
    </row>
    <row r="89" spans="1:10" ht="42.75" x14ac:dyDescent="0.25">
      <c r="A89" s="5" t="s">
        <v>745</v>
      </c>
      <c r="B89" s="5" t="s">
        <v>160</v>
      </c>
      <c r="C89" s="5" t="s">
        <v>688</v>
      </c>
      <c r="D89" s="6" t="s">
        <v>161</v>
      </c>
      <c r="E89" s="19">
        <v>66</v>
      </c>
      <c r="F89" s="11">
        <v>66</v>
      </c>
      <c r="G89" s="5" t="s">
        <v>3</v>
      </c>
      <c r="H89" s="42">
        <v>112.5040650406504</v>
      </c>
      <c r="I89" s="7">
        <f t="shared" si="0"/>
        <v>7425.27</v>
      </c>
      <c r="J89" s="7">
        <f t="shared" si="1"/>
        <v>9124.17</v>
      </c>
    </row>
    <row r="90" spans="1:10" ht="28.5" x14ac:dyDescent="0.25">
      <c r="A90" s="5" t="s">
        <v>746</v>
      </c>
      <c r="B90" s="5" t="s">
        <v>162</v>
      </c>
      <c r="C90" s="5" t="s">
        <v>688</v>
      </c>
      <c r="D90" s="6" t="s">
        <v>163</v>
      </c>
      <c r="E90" s="19">
        <v>3.38</v>
      </c>
      <c r="F90" s="11">
        <v>3.38</v>
      </c>
      <c r="G90" s="5" t="s">
        <v>3</v>
      </c>
      <c r="H90" s="42">
        <v>188.38211382113823</v>
      </c>
      <c r="I90" s="7">
        <f t="shared" si="0"/>
        <v>636.73</v>
      </c>
      <c r="J90" s="7">
        <f t="shared" si="1"/>
        <v>782.41</v>
      </c>
    </row>
    <row r="91" spans="1:10" x14ac:dyDescent="0.25">
      <c r="A91" s="13" t="s">
        <v>747</v>
      </c>
      <c r="B91" s="16" t="s">
        <v>748</v>
      </c>
      <c r="C91" s="16"/>
      <c r="D91" s="16"/>
      <c r="E91" s="18"/>
      <c r="F91" s="16"/>
      <c r="G91" s="16"/>
      <c r="H91" s="43"/>
      <c r="I91" s="16"/>
      <c r="J91" s="17">
        <f>SUM(J92:J94)</f>
        <v>8257.61</v>
      </c>
    </row>
    <row r="92" spans="1:10" ht="28.5" x14ac:dyDescent="0.25">
      <c r="A92" s="5" t="s">
        <v>749</v>
      </c>
      <c r="B92" s="5" t="s">
        <v>164</v>
      </c>
      <c r="C92" s="5" t="s">
        <v>688</v>
      </c>
      <c r="D92" s="6" t="s">
        <v>165</v>
      </c>
      <c r="E92" s="19">
        <v>4.2</v>
      </c>
      <c r="F92" s="11">
        <v>4.2</v>
      </c>
      <c r="G92" s="5" t="s">
        <v>6</v>
      </c>
      <c r="H92" s="42">
        <v>385.63414634146341</v>
      </c>
      <c r="I92" s="7">
        <f t="shared" ref="I92:I154" si="22">ROUND(F92*H92,2)</f>
        <v>1619.66</v>
      </c>
      <c r="J92" s="7">
        <f t="shared" ref="J92:J154" si="23">ROUND(I92*(1+$B$9),2)</f>
        <v>1990.24</v>
      </c>
    </row>
    <row r="93" spans="1:10" x14ac:dyDescent="0.25">
      <c r="A93" s="5" t="s">
        <v>750</v>
      </c>
      <c r="B93" s="5" t="s">
        <v>166</v>
      </c>
      <c r="C93" s="5" t="s">
        <v>688</v>
      </c>
      <c r="D93" s="6" t="s">
        <v>167</v>
      </c>
      <c r="E93" s="19">
        <v>6.8</v>
      </c>
      <c r="F93" s="11">
        <v>6.8</v>
      </c>
      <c r="G93" s="5" t="s">
        <v>3</v>
      </c>
      <c r="H93" s="42">
        <v>188.82113821138211</v>
      </c>
      <c r="I93" s="7">
        <f t="shared" si="22"/>
        <v>1283.98</v>
      </c>
      <c r="J93" s="7">
        <f t="shared" si="23"/>
        <v>1577.75</v>
      </c>
    </row>
    <row r="94" spans="1:10" ht="42.75" x14ac:dyDescent="0.25">
      <c r="A94" s="5" t="s">
        <v>751</v>
      </c>
      <c r="B94" s="5" t="s">
        <v>168</v>
      </c>
      <c r="C94" s="5" t="s">
        <v>688</v>
      </c>
      <c r="D94" s="6" t="s">
        <v>169</v>
      </c>
      <c r="E94" s="19">
        <v>5.2</v>
      </c>
      <c r="F94" s="11">
        <v>5.2</v>
      </c>
      <c r="G94" s="5" t="s">
        <v>6</v>
      </c>
      <c r="H94" s="42">
        <v>733.92682926829275</v>
      </c>
      <c r="I94" s="7">
        <f t="shared" si="22"/>
        <v>3816.42</v>
      </c>
      <c r="J94" s="7">
        <f t="shared" si="23"/>
        <v>4689.62</v>
      </c>
    </row>
    <row r="95" spans="1:10" x14ac:dyDescent="0.25">
      <c r="A95" s="13" t="s">
        <v>753</v>
      </c>
      <c r="B95" s="16" t="s">
        <v>752</v>
      </c>
      <c r="C95" s="16"/>
      <c r="D95" s="16"/>
      <c r="E95" s="18"/>
      <c r="F95" s="16"/>
      <c r="G95" s="16"/>
      <c r="H95" s="43"/>
      <c r="I95" s="16"/>
      <c r="J95" s="17">
        <f>SUM(J96:J117)/2</f>
        <v>129891.14</v>
      </c>
    </row>
    <row r="96" spans="1:10" x14ac:dyDescent="0.25">
      <c r="A96" s="13" t="s">
        <v>755</v>
      </c>
      <c r="B96" s="16" t="s">
        <v>754</v>
      </c>
      <c r="C96" s="16"/>
      <c r="D96" s="16"/>
      <c r="E96" s="18"/>
      <c r="F96" s="16"/>
      <c r="G96" s="16"/>
      <c r="H96" s="43"/>
      <c r="I96" s="16"/>
      <c r="J96" s="17">
        <f>SUM(J97:J102)</f>
        <v>47639</v>
      </c>
    </row>
    <row r="97" spans="1:10" ht="42.75" x14ac:dyDescent="0.25">
      <c r="A97" s="5" t="s">
        <v>756</v>
      </c>
      <c r="B97" s="5" t="s">
        <v>170</v>
      </c>
      <c r="C97" s="5" t="s">
        <v>688</v>
      </c>
      <c r="D97" s="6" t="s">
        <v>171</v>
      </c>
      <c r="E97" s="19">
        <v>1</v>
      </c>
      <c r="F97" s="11">
        <v>1</v>
      </c>
      <c r="G97" s="5" t="s">
        <v>0</v>
      </c>
      <c r="H97" s="42">
        <v>1097.268292682927</v>
      </c>
      <c r="I97" s="7">
        <f t="shared" si="22"/>
        <v>1097.27</v>
      </c>
      <c r="J97" s="7">
        <f t="shared" si="23"/>
        <v>1348.33</v>
      </c>
    </row>
    <row r="98" spans="1:10" ht="42.75" x14ac:dyDescent="0.25">
      <c r="A98" s="5" t="s">
        <v>757</v>
      </c>
      <c r="B98" s="5" t="s">
        <v>172</v>
      </c>
      <c r="C98" s="5" t="s">
        <v>688</v>
      </c>
      <c r="D98" s="6" t="s">
        <v>173</v>
      </c>
      <c r="E98" s="19">
        <v>3</v>
      </c>
      <c r="F98" s="11">
        <v>3</v>
      </c>
      <c r="G98" s="5" t="s">
        <v>0</v>
      </c>
      <c r="H98" s="42">
        <v>1094.1788617886177</v>
      </c>
      <c r="I98" s="7">
        <f t="shared" si="22"/>
        <v>3282.54</v>
      </c>
      <c r="J98" s="7">
        <f t="shared" si="23"/>
        <v>4033.59</v>
      </c>
    </row>
    <row r="99" spans="1:10" ht="28.5" x14ac:dyDescent="0.25">
      <c r="A99" s="5" t="s">
        <v>758</v>
      </c>
      <c r="B99" s="5" t="s">
        <v>174</v>
      </c>
      <c r="C99" s="5" t="s">
        <v>688</v>
      </c>
      <c r="D99" s="6" t="s">
        <v>175</v>
      </c>
      <c r="E99" s="19">
        <v>4</v>
      </c>
      <c r="F99" s="11">
        <v>4</v>
      </c>
      <c r="G99" s="5" t="s">
        <v>0</v>
      </c>
      <c r="H99" s="42">
        <v>623.86178861788619</v>
      </c>
      <c r="I99" s="7">
        <f t="shared" si="22"/>
        <v>2495.4499999999998</v>
      </c>
      <c r="J99" s="7">
        <f t="shared" si="23"/>
        <v>3066.41</v>
      </c>
    </row>
    <row r="100" spans="1:10" ht="42.75" x14ac:dyDescent="0.25">
      <c r="A100" s="5" t="s">
        <v>759</v>
      </c>
      <c r="B100" s="5" t="s">
        <v>176</v>
      </c>
      <c r="C100" s="5" t="s">
        <v>688</v>
      </c>
      <c r="D100" s="6" t="s">
        <v>177</v>
      </c>
      <c r="E100" s="19">
        <v>3</v>
      </c>
      <c r="F100" s="11">
        <v>3</v>
      </c>
      <c r="G100" s="5" t="s">
        <v>0</v>
      </c>
      <c r="H100" s="42">
        <v>2970.1707317073169</v>
      </c>
      <c r="I100" s="7">
        <f t="shared" si="22"/>
        <v>8910.51</v>
      </c>
      <c r="J100" s="7">
        <f t="shared" si="23"/>
        <v>10949.23</v>
      </c>
    </row>
    <row r="101" spans="1:10" ht="57" x14ac:dyDescent="0.25">
      <c r="A101" s="5" t="s">
        <v>760</v>
      </c>
      <c r="B101" s="5" t="s">
        <v>178</v>
      </c>
      <c r="C101" s="5" t="s">
        <v>688</v>
      </c>
      <c r="D101" s="6" t="s">
        <v>179</v>
      </c>
      <c r="E101" s="19">
        <v>1</v>
      </c>
      <c r="F101" s="11">
        <v>1</v>
      </c>
      <c r="G101" s="5" t="s">
        <v>0</v>
      </c>
      <c r="H101" s="42">
        <v>1150.8536585365853</v>
      </c>
      <c r="I101" s="7">
        <f t="shared" si="22"/>
        <v>1150.8499999999999</v>
      </c>
      <c r="J101" s="7">
        <f t="shared" si="23"/>
        <v>1414.16</v>
      </c>
    </row>
    <row r="102" spans="1:10" ht="57" x14ac:dyDescent="0.25">
      <c r="A102" s="5" t="s">
        <v>761</v>
      </c>
      <c r="B102" s="5" t="s">
        <v>180</v>
      </c>
      <c r="C102" s="5" t="s">
        <v>688</v>
      </c>
      <c r="D102" s="6" t="s">
        <v>181</v>
      </c>
      <c r="E102" s="19">
        <v>18</v>
      </c>
      <c r="F102" s="11">
        <v>18</v>
      </c>
      <c r="G102" s="5" t="s">
        <v>0</v>
      </c>
      <c r="H102" s="42">
        <v>1212.8943089430893</v>
      </c>
      <c r="I102" s="7">
        <f t="shared" si="22"/>
        <v>21832.1</v>
      </c>
      <c r="J102" s="7">
        <f t="shared" si="23"/>
        <v>26827.279999999999</v>
      </c>
    </row>
    <row r="103" spans="1:10" x14ac:dyDescent="0.25">
      <c r="A103" s="13" t="s">
        <v>763</v>
      </c>
      <c r="B103" s="16" t="s">
        <v>762</v>
      </c>
      <c r="C103" s="16"/>
      <c r="D103" s="16"/>
      <c r="E103" s="18"/>
      <c r="F103" s="16"/>
      <c r="G103" s="16"/>
      <c r="H103" s="43"/>
      <c r="I103" s="16"/>
      <c r="J103" s="17">
        <f>SUM(J104:J117)</f>
        <v>82252.139999999985</v>
      </c>
    </row>
    <row r="104" spans="1:10" x14ac:dyDescent="0.25">
      <c r="A104" s="5" t="s">
        <v>764</v>
      </c>
      <c r="B104" s="5" t="s">
        <v>182</v>
      </c>
      <c r="C104" s="5" t="s">
        <v>688</v>
      </c>
      <c r="D104" s="6" t="s">
        <v>183</v>
      </c>
      <c r="E104" s="19">
        <v>3.2</v>
      </c>
      <c r="F104" s="11">
        <v>3.2</v>
      </c>
      <c r="G104" s="5" t="s">
        <v>6</v>
      </c>
      <c r="H104" s="42">
        <v>957.2276422764229</v>
      </c>
      <c r="I104" s="7">
        <f t="shared" si="22"/>
        <v>3063.13</v>
      </c>
      <c r="J104" s="7">
        <f t="shared" si="23"/>
        <v>3763.97</v>
      </c>
    </row>
    <row r="105" spans="1:10" ht="28.5" x14ac:dyDescent="0.25">
      <c r="A105" s="5" t="s">
        <v>765</v>
      </c>
      <c r="B105" s="5" t="s">
        <v>184</v>
      </c>
      <c r="C105" s="5" t="s">
        <v>688</v>
      </c>
      <c r="D105" s="6" t="s">
        <v>185</v>
      </c>
      <c r="E105" s="19">
        <v>9.6</v>
      </c>
      <c r="F105" s="11">
        <v>9.6</v>
      </c>
      <c r="G105" s="5" t="s">
        <v>6</v>
      </c>
      <c r="H105" s="42">
        <v>424.09756097560972</v>
      </c>
      <c r="I105" s="7">
        <f t="shared" si="22"/>
        <v>4071.34</v>
      </c>
      <c r="J105" s="7">
        <f t="shared" si="23"/>
        <v>5002.8599999999997</v>
      </c>
    </row>
    <row r="106" spans="1:10" x14ac:dyDescent="0.25">
      <c r="A106" s="5" t="s">
        <v>766</v>
      </c>
      <c r="B106" s="5" t="s">
        <v>186</v>
      </c>
      <c r="C106" s="5" t="s">
        <v>688</v>
      </c>
      <c r="D106" s="6" t="s">
        <v>187</v>
      </c>
      <c r="E106" s="19">
        <v>17.7</v>
      </c>
      <c r="F106" s="11">
        <v>17.7</v>
      </c>
      <c r="G106" s="5" t="s">
        <v>6</v>
      </c>
      <c r="H106" s="42">
        <v>203.65040650406505</v>
      </c>
      <c r="I106" s="7">
        <f t="shared" si="22"/>
        <v>3604.61</v>
      </c>
      <c r="J106" s="7">
        <f t="shared" si="23"/>
        <v>4429.34</v>
      </c>
    </row>
    <row r="107" spans="1:10" ht="28.5" x14ac:dyDescent="0.25">
      <c r="A107" s="5" t="s">
        <v>767</v>
      </c>
      <c r="B107" s="5" t="s">
        <v>188</v>
      </c>
      <c r="C107" s="5" t="s">
        <v>688</v>
      </c>
      <c r="D107" s="6" t="s">
        <v>189</v>
      </c>
      <c r="E107" s="19">
        <v>8.1999999999999993</v>
      </c>
      <c r="F107" s="11">
        <v>8.1999999999999993</v>
      </c>
      <c r="G107" s="5" t="s">
        <v>6</v>
      </c>
      <c r="H107" s="42">
        <v>1031.7479674796748</v>
      </c>
      <c r="I107" s="7">
        <f t="shared" si="22"/>
        <v>8460.33</v>
      </c>
      <c r="J107" s="7">
        <f t="shared" si="23"/>
        <v>10396.049999999999</v>
      </c>
    </row>
    <row r="108" spans="1:10" ht="28.5" x14ac:dyDescent="0.25">
      <c r="A108" s="5" t="s">
        <v>768</v>
      </c>
      <c r="B108" s="5" t="s">
        <v>190</v>
      </c>
      <c r="C108" s="5" t="s">
        <v>688</v>
      </c>
      <c r="D108" s="6" t="s">
        <v>191</v>
      </c>
      <c r="E108" s="19">
        <v>9.1</v>
      </c>
      <c r="F108" s="11">
        <v>9.1</v>
      </c>
      <c r="G108" s="5" t="s">
        <v>6</v>
      </c>
      <c r="H108" s="42">
        <v>1198.1056910569107</v>
      </c>
      <c r="I108" s="7">
        <f t="shared" si="22"/>
        <v>10902.76</v>
      </c>
      <c r="J108" s="7">
        <f t="shared" si="23"/>
        <v>13397.31</v>
      </c>
    </row>
    <row r="109" spans="1:10" ht="28.5" x14ac:dyDescent="0.25">
      <c r="A109" s="5" t="s">
        <v>769</v>
      </c>
      <c r="B109" s="5" t="s">
        <v>192</v>
      </c>
      <c r="C109" s="5" t="s">
        <v>688</v>
      </c>
      <c r="D109" s="6" t="s">
        <v>193</v>
      </c>
      <c r="E109" s="19">
        <v>1</v>
      </c>
      <c r="F109" s="11">
        <v>1</v>
      </c>
      <c r="G109" s="5" t="s">
        <v>0</v>
      </c>
      <c r="H109" s="42">
        <v>3602.7804878048782</v>
      </c>
      <c r="I109" s="7">
        <f t="shared" si="22"/>
        <v>3602.78</v>
      </c>
      <c r="J109" s="7">
        <f t="shared" si="23"/>
        <v>4427.1000000000004</v>
      </c>
    </row>
    <row r="110" spans="1:10" x14ac:dyDescent="0.25">
      <c r="A110" s="5" t="s">
        <v>770</v>
      </c>
      <c r="B110" s="5" t="s">
        <v>194</v>
      </c>
      <c r="C110" s="5" t="s">
        <v>688</v>
      </c>
      <c r="D110" s="6" t="s">
        <v>195</v>
      </c>
      <c r="E110" s="19">
        <v>2.5</v>
      </c>
      <c r="F110" s="11">
        <v>2.5</v>
      </c>
      <c r="G110" s="5" t="s">
        <v>6</v>
      </c>
      <c r="H110" s="42">
        <v>42.130081300813011</v>
      </c>
      <c r="I110" s="7">
        <f t="shared" si="22"/>
        <v>105.33</v>
      </c>
      <c r="J110" s="7">
        <f t="shared" si="23"/>
        <v>129.43</v>
      </c>
    </row>
    <row r="111" spans="1:10" ht="28.5" x14ac:dyDescent="0.25">
      <c r="A111" s="5" t="s">
        <v>771</v>
      </c>
      <c r="B111" s="5" t="s">
        <v>196</v>
      </c>
      <c r="C111" s="5" t="s">
        <v>688</v>
      </c>
      <c r="D111" s="6" t="s">
        <v>197</v>
      </c>
      <c r="E111" s="19">
        <v>1</v>
      </c>
      <c r="F111" s="11">
        <v>1</v>
      </c>
      <c r="G111" s="5" t="s">
        <v>0</v>
      </c>
      <c r="H111" s="42">
        <v>4169.6016260162596</v>
      </c>
      <c r="I111" s="7">
        <f t="shared" si="22"/>
        <v>4169.6000000000004</v>
      </c>
      <c r="J111" s="7">
        <f t="shared" si="23"/>
        <v>5123.6000000000004</v>
      </c>
    </row>
    <row r="112" spans="1:10" ht="28.5" x14ac:dyDescent="0.25">
      <c r="A112" s="5" t="s">
        <v>772</v>
      </c>
      <c r="B112" s="5" t="s">
        <v>198</v>
      </c>
      <c r="C112" s="5" t="s">
        <v>688</v>
      </c>
      <c r="D112" s="6" t="s">
        <v>199</v>
      </c>
      <c r="E112" s="19">
        <v>2</v>
      </c>
      <c r="F112" s="11">
        <v>2</v>
      </c>
      <c r="G112" s="5" t="s">
        <v>0</v>
      </c>
      <c r="H112" s="42">
        <v>2677.5121951219512</v>
      </c>
      <c r="I112" s="7">
        <f t="shared" si="22"/>
        <v>5355.02</v>
      </c>
      <c r="J112" s="7">
        <f t="shared" si="23"/>
        <v>6580.25</v>
      </c>
    </row>
    <row r="113" spans="1:10" ht="28.5" x14ac:dyDescent="0.25">
      <c r="A113" s="5" t="s">
        <v>773</v>
      </c>
      <c r="B113" s="5" t="s">
        <v>200</v>
      </c>
      <c r="C113" s="5" t="s">
        <v>688</v>
      </c>
      <c r="D113" s="6" t="s">
        <v>201</v>
      </c>
      <c r="E113" s="19">
        <v>1</v>
      </c>
      <c r="F113" s="11">
        <v>1</v>
      </c>
      <c r="G113" s="5" t="s">
        <v>0</v>
      </c>
      <c r="H113" s="42">
        <v>2210.9268292682927</v>
      </c>
      <c r="I113" s="7">
        <f t="shared" si="22"/>
        <v>2210.9299999999998</v>
      </c>
      <c r="J113" s="7">
        <f t="shared" si="23"/>
        <v>2716.79</v>
      </c>
    </row>
    <row r="114" spans="1:10" ht="42.75" x14ac:dyDescent="0.25">
      <c r="A114" s="5" t="s">
        <v>774</v>
      </c>
      <c r="B114" s="5" t="s">
        <v>202</v>
      </c>
      <c r="C114" s="5" t="s">
        <v>688</v>
      </c>
      <c r="D114" s="6" t="s">
        <v>203</v>
      </c>
      <c r="E114" s="19">
        <v>1</v>
      </c>
      <c r="F114" s="11">
        <v>1</v>
      </c>
      <c r="G114" s="5" t="s">
        <v>0</v>
      </c>
      <c r="H114" s="42">
        <v>2980.0813008130081</v>
      </c>
      <c r="I114" s="7">
        <f t="shared" si="22"/>
        <v>2980.08</v>
      </c>
      <c r="J114" s="7">
        <f t="shared" si="23"/>
        <v>3661.92</v>
      </c>
    </row>
    <row r="115" spans="1:10" ht="42.75" x14ac:dyDescent="0.25">
      <c r="A115" s="5" t="s">
        <v>775</v>
      </c>
      <c r="B115" s="5" t="s">
        <v>204</v>
      </c>
      <c r="C115" s="5" t="s">
        <v>688</v>
      </c>
      <c r="D115" s="6" t="s">
        <v>205</v>
      </c>
      <c r="E115" s="19">
        <v>2</v>
      </c>
      <c r="F115" s="11">
        <v>2</v>
      </c>
      <c r="G115" s="5" t="s">
        <v>0</v>
      </c>
      <c r="H115" s="42">
        <v>2612.2520325203254</v>
      </c>
      <c r="I115" s="7">
        <f t="shared" si="22"/>
        <v>5224.5</v>
      </c>
      <c r="J115" s="7">
        <f t="shared" si="23"/>
        <v>6419.87</v>
      </c>
    </row>
    <row r="116" spans="1:10" ht="42.75" x14ac:dyDescent="0.25">
      <c r="A116" s="5" t="s">
        <v>776</v>
      </c>
      <c r="B116" s="5" t="s">
        <v>206</v>
      </c>
      <c r="C116" s="5" t="s">
        <v>688</v>
      </c>
      <c r="D116" s="6" t="s">
        <v>207</v>
      </c>
      <c r="E116" s="19">
        <v>1</v>
      </c>
      <c r="F116" s="11">
        <v>1</v>
      </c>
      <c r="G116" s="5" t="s">
        <v>0</v>
      </c>
      <c r="H116" s="42">
        <v>4839.2601626016258</v>
      </c>
      <c r="I116" s="7">
        <f t="shared" si="22"/>
        <v>4839.26</v>
      </c>
      <c r="J116" s="7">
        <f t="shared" si="23"/>
        <v>5946.48</v>
      </c>
    </row>
    <row r="117" spans="1:10" ht="57" x14ac:dyDescent="0.25">
      <c r="A117" s="5" t="s">
        <v>777</v>
      </c>
      <c r="B117" s="5" t="s">
        <v>208</v>
      </c>
      <c r="C117" s="5" t="s">
        <v>688</v>
      </c>
      <c r="D117" s="6" t="s">
        <v>209</v>
      </c>
      <c r="E117" s="19">
        <v>20.350000000000001</v>
      </c>
      <c r="F117" s="11">
        <v>20.350000000000001</v>
      </c>
      <c r="G117" s="5" t="s">
        <v>3</v>
      </c>
      <c r="H117" s="42">
        <v>410.1869918699187</v>
      </c>
      <c r="I117" s="7">
        <f t="shared" si="22"/>
        <v>8347.31</v>
      </c>
      <c r="J117" s="7">
        <f t="shared" si="23"/>
        <v>10257.17</v>
      </c>
    </row>
    <row r="118" spans="1:10" x14ac:dyDescent="0.25">
      <c r="A118" s="13" t="s">
        <v>779</v>
      </c>
      <c r="B118" s="16" t="s">
        <v>778</v>
      </c>
      <c r="C118" s="16"/>
      <c r="D118" s="16"/>
      <c r="E118" s="18"/>
      <c r="F118" s="16"/>
      <c r="G118" s="16"/>
      <c r="H118" s="43"/>
      <c r="I118" s="16"/>
      <c r="J118" s="17">
        <f>SUM(J119:J147)/2</f>
        <v>468516.45999999996</v>
      </c>
    </row>
    <row r="119" spans="1:10" x14ac:dyDescent="0.25">
      <c r="A119" s="13" t="s">
        <v>780</v>
      </c>
      <c r="B119" s="16" t="s">
        <v>781</v>
      </c>
      <c r="C119" s="16"/>
      <c r="D119" s="16"/>
      <c r="E119" s="18"/>
      <c r="F119" s="16"/>
      <c r="G119" s="16"/>
      <c r="H119" s="43"/>
      <c r="I119" s="16"/>
      <c r="J119" s="17">
        <f>SUM(J120:J128)</f>
        <v>233403.12000000002</v>
      </c>
    </row>
    <row r="120" spans="1:10" ht="28.5" x14ac:dyDescent="0.25">
      <c r="A120" s="5" t="s">
        <v>782</v>
      </c>
      <c r="B120" s="5" t="s">
        <v>210</v>
      </c>
      <c r="C120" s="5" t="s">
        <v>688</v>
      </c>
      <c r="D120" s="6" t="s">
        <v>211</v>
      </c>
      <c r="E120" s="19">
        <v>1</v>
      </c>
      <c r="F120" s="11">
        <v>1</v>
      </c>
      <c r="G120" s="5" t="s">
        <v>0</v>
      </c>
      <c r="H120" s="42">
        <v>1309.1463414634147</v>
      </c>
      <c r="I120" s="7">
        <f t="shared" si="22"/>
        <v>1309.1500000000001</v>
      </c>
      <c r="J120" s="7">
        <f t="shared" si="23"/>
        <v>1608.68</v>
      </c>
    </row>
    <row r="121" spans="1:10" ht="28.5" x14ac:dyDescent="0.25">
      <c r="A121" s="5" t="s">
        <v>783</v>
      </c>
      <c r="B121" s="5" t="s">
        <v>212</v>
      </c>
      <c r="C121" s="5" t="s">
        <v>688</v>
      </c>
      <c r="D121" s="6" t="s">
        <v>213</v>
      </c>
      <c r="E121" s="19">
        <v>21</v>
      </c>
      <c r="F121" s="11">
        <v>21</v>
      </c>
      <c r="G121" s="5" t="s">
        <v>0</v>
      </c>
      <c r="H121" s="42">
        <v>1804.2357723577236</v>
      </c>
      <c r="I121" s="7">
        <f t="shared" si="22"/>
        <v>37888.949999999997</v>
      </c>
      <c r="J121" s="7">
        <f t="shared" si="23"/>
        <v>46557.94</v>
      </c>
    </row>
    <row r="122" spans="1:10" x14ac:dyDescent="0.25">
      <c r="A122" s="5" t="s">
        <v>784</v>
      </c>
      <c r="B122" s="5" t="s">
        <v>214</v>
      </c>
      <c r="C122" s="5" t="s">
        <v>688</v>
      </c>
      <c r="D122" s="6" t="s">
        <v>215</v>
      </c>
      <c r="E122" s="19">
        <v>40</v>
      </c>
      <c r="F122" s="11">
        <v>40</v>
      </c>
      <c r="G122" s="5" t="s">
        <v>0</v>
      </c>
      <c r="H122" s="42">
        <v>1020.0650406504066</v>
      </c>
      <c r="I122" s="7">
        <f t="shared" si="22"/>
        <v>40802.6</v>
      </c>
      <c r="J122" s="7">
        <f t="shared" si="23"/>
        <v>50138.23</v>
      </c>
    </row>
    <row r="123" spans="1:10" ht="28.5" x14ac:dyDescent="0.25">
      <c r="A123" s="5" t="s">
        <v>785</v>
      </c>
      <c r="B123" s="5" t="s">
        <v>216</v>
      </c>
      <c r="C123" s="5" t="s">
        <v>688</v>
      </c>
      <c r="D123" s="6" t="s">
        <v>217</v>
      </c>
      <c r="E123" s="19">
        <v>8</v>
      </c>
      <c r="F123" s="11">
        <v>8</v>
      </c>
      <c r="G123" s="5" t="s">
        <v>0</v>
      </c>
      <c r="H123" s="42">
        <v>2162.3902439024387</v>
      </c>
      <c r="I123" s="7">
        <f t="shared" si="22"/>
        <v>17299.12</v>
      </c>
      <c r="J123" s="7">
        <f t="shared" si="23"/>
        <v>21257.16</v>
      </c>
    </row>
    <row r="124" spans="1:10" ht="28.5" x14ac:dyDescent="0.25">
      <c r="A124" s="5" t="s">
        <v>786</v>
      </c>
      <c r="B124" s="5" t="s">
        <v>218</v>
      </c>
      <c r="C124" s="5" t="s">
        <v>688</v>
      </c>
      <c r="D124" s="6" t="s">
        <v>219</v>
      </c>
      <c r="E124" s="19">
        <v>21.12</v>
      </c>
      <c r="F124" s="11">
        <v>21.12</v>
      </c>
      <c r="G124" s="5" t="s">
        <v>3</v>
      </c>
      <c r="H124" s="42">
        <v>866.43089430894315</v>
      </c>
      <c r="I124" s="7">
        <f t="shared" si="22"/>
        <v>18299.02</v>
      </c>
      <c r="J124" s="7">
        <f t="shared" si="23"/>
        <v>22485.84</v>
      </c>
    </row>
    <row r="125" spans="1:10" ht="28.5" x14ac:dyDescent="0.25">
      <c r="A125" s="5" t="s">
        <v>787</v>
      </c>
      <c r="B125" s="5" t="s">
        <v>220</v>
      </c>
      <c r="C125" s="5" t="s">
        <v>688</v>
      </c>
      <c r="D125" s="6" t="s">
        <v>221</v>
      </c>
      <c r="E125" s="19">
        <v>12</v>
      </c>
      <c r="F125" s="11">
        <v>12</v>
      </c>
      <c r="G125" s="5" t="s">
        <v>0</v>
      </c>
      <c r="H125" s="42">
        <v>3662.1138211382113</v>
      </c>
      <c r="I125" s="7">
        <f t="shared" si="22"/>
        <v>43945.37</v>
      </c>
      <c r="J125" s="7">
        <f t="shared" si="23"/>
        <v>54000.07</v>
      </c>
    </row>
    <row r="126" spans="1:10" x14ac:dyDescent="0.25">
      <c r="A126" s="5" t="s">
        <v>788</v>
      </c>
      <c r="B126" s="5" t="s">
        <v>222</v>
      </c>
      <c r="C126" s="5" t="s">
        <v>688</v>
      </c>
      <c r="D126" s="6" t="s">
        <v>223</v>
      </c>
      <c r="E126" s="19">
        <v>11.8</v>
      </c>
      <c r="F126" s="11">
        <v>11.8</v>
      </c>
      <c r="G126" s="5" t="s">
        <v>3</v>
      </c>
      <c r="H126" s="42">
        <v>1357.739837398374</v>
      </c>
      <c r="I126" s="7">
        <f t="shared" si="22"/>
        <v>16021.33</v>
      </c>
      <c r="J126" s="7">
        <f t="shared" si="23"/>
        <v>19687.009999999998</v>
      </c>
    </row>
    <row r="127" spans="1:10" ht="42.75" x14ac:dyDescent="0.25">
      <c r="A127" s="5" t="s">
        <v>789</v>
      </c>
      <c r="B127" s="5" t="s">
        <v>224</v>
      </c>
      <c r="C127" s="5" t="s">
        <v>688</v>
      </c>
      <c r="D127" s="6" t="s">
        <v>225</v>
      </c>
      <c r="E127" s="19">
        <v>3.72</v>
      </c>
      <c r="F127" s="11">
        <v>3.72</v>
      </c>
      <c r="G127" s="5" t="s">
        <v>3</v>
      </c>
      <c r="H127" s="42">
        <v>311.4959349593496</v>
      </c>
      <c r="I127" s="7">
        <f t="shared" si="22"/>
        <v>1158.76</v>
      </c>
      <c r="J127" s="7">
        <f t="shared" si="23"/>
        <v>1423.88</v>
      </c>
    </row>
    <row r="128" spans="1:10" ht="42.75" x14ac:dyDescent="0.25">
      <c r="A128" s="5" t="s">
        <v>790</v>
      </c>
      <c r="B128" s="5" t="s">
        <v>226</v>
      </c>
      <c r="C128" s="5" t="s">
        <v>688</v>
      </c>
      <c r="D128" s="6" t="s">
        <v>227</v>
      </c>
      <c r="E128" s="19">
        <v>47.06</v>
      </c>
      <c r="F128" s="11">
        <v>47.06</v>
      </c>
      <c r="G128" s="5" t="s">
        <v>3</v>
      </c>
      <c r="H128" s="42">
        <v>280.91056910569102</v>
      </c>
      <c r="I128" s="7">
        <f t="shared" si="22"/>
        <v>13219.65</v>
      </c>
      <c r="J128" s="7">
        <f t="shared" si="23"/>
        <v>16244.31</v>
      </c>
    </row>
    <row r="129" spans="1:10" x14ac:dyDescent="0.25">
      <c r="A129" s="13" t="s">
        <v>791</v>
      </c>
      <c r="B129" s="16" t="s">
        <v>81</v>
      </c>
      <c r="C129" s="16"/>
      <c r="D129" s="16"/>
      <c r="E129" s="18"/>
      <c r="F129" s="16"/>
      <c r="G129" s="16"/>
      <c r="H129" s="43"/>
      <c r="I129" s="16"/>
      <c r="J129" s="17">
        <f>SUM(J130:J140)</f>
        <v>186413.61</v>
      </c>
    </row>
    <row r="130" spans="1:10" ht="28.5" x14ac:dyDescent="0.25">
      <c r="A130" s="5" t="s">
        <v>792</v>
      </c>
      <c r="B130" s="5" t="s">
        <v>228</v>
      </c>
      <c r="C130" s="5" t="s">
        <v>688</v>
      </c>
      <c r="D130" s="6" t="s">
        <v>229</v>
      </c>
      <c r="E130" s="19">
        <v>2</v>
      </c>
      <c r="F130" s="11">
        <v>2</v>
      </c>
      <c r="G130" s="5" t="s">
        <v>0</v>
      </c>
      <c r="H130" s="42">
        <v>4025.6747967479673</v>
      </c>
      <c r="I130" s="7">
        <f t="shared" si="22"/>
        <v>8051.35</v>
      </c>
      <c r="J130" s="7">
        <f t="shared" si="23"/>
        <v>9893.5</v>
      </c>
    </row>
    <row r="131" spans="1:10" x14ac:dyDescent="0.25">
      <c r="A131" s="5" t="s">
        <v>793</v>
      </c>
      <c r="B131" s="5" t="s">
        <v>24</v>
      </c>
      <c r="C131" s="5" t="s">
        <v>688</v>
      </c>
      <c r="D131" s="6" t="s">
        <v>230</v>
      </c>
      <c r="E131" s="19">
        <v>16.399999999999999</v>
      </c>
      <c r="F131" s="11">
        <v>16.399999999999999</v>
      </c>
      <c r="G131" s="5" t="s">
        <v>3</v>
      </c>
      <c r="H131" s="42">
        <v>1875.520325203252</v>
      </c>
      <c r="I131" s="7">
        <f t="shared" si="22"/>
        <v>30758.53</v>
      </c>
      <c r="J131" s="7">
        <f t="shared" si="23"/>
        <v>37796.080000000002</v>
      </c>
    </row>
    <row r="132" spans="1:10" ht="28.5" x14ac:dyDescent="0.25">
      <c r="A132" s="5" t="s">
        <v>794</v>
      </c>
      <c r="B132" s="5" t="s">
        <v>231</v>
      </c>
      <c r="C132" s="5" t="s">
        <v>688</v>
      </c>
      <c r="D132" s="6" t="s">
        <v>232</v>
      </c>
      <c r="E132" s="19">
        <v>1</v>
      </c>
      <c r="F132" s="11">
        <v>1</v>
      </c>
      <c r="G132" s="5" t="s">
        <v>0</v>
      </c>
      <c r="H132" s="42">
        <v>5582.5691056910573</v>
      </c>
      <c r="I132" s="7">
        <f t="shared" si="22"/>
        <v>5582.57</v>
      </c>
      <c r="J132" s="7">
        <f t="shared" si="23"/>
        <v>6859.86</v>
      </c>
    </row>
    <row r="133" spans="1:10" ht="28.5" x14ac:dyDescent="0.25">
      <c r="A133" s="5" t="s">
        <v>795</v>
      </c>
      <c r="B133" s="5" t="s">
        <v>233</v>
      </c>
      <c r="C133" s="5" t="s">
        <v>688</v>
      </c>
      <c r="D133" s="6" t="s">
        <v>234</v>
      </c>
      <c r="E133" s="19">
        <v>3</v>
      </c>
      <c r="F133" s="11">
        <v>3</v>
      </c>
      <c r="G133" s="5" t="s">
        <v>0</v>
      </c>
      <c r="H133" s="42">
        <v>3435.8943089430891</v>
      </c>
      <c r="I133" s="7">
        <f t="shared" si="22"/>
        <v>10307.68</v>
      </c>
      <c r="J133" s="7">
        <f t="shared" si="23"/>
        <v>12666.08</v>
      </c>
    </row>
    <row r="134" spans="1:10" ht="28.5" x14ac:dyDescent="0.25">
      <c r="A134" s="5" t="s">
        <v>796</v>
      </c>
      <c r="B134" s="5" t="s">
        <v>235</v>
      </c>
      <c r="C134" s="5" t="s">
        <v>688</v>
      </c>
      <c r="D134" s="6" t="s">
        <v>236</v>
      </c>
      <c r="E134" s="19">
        <v>1</v>
      </c>
      <c r="F134" s="11">
        <v>1</v>
      </c>
      <c r="G134" s="5" t="s">
        <v>0</v>
      </c>
      <c r="H134" s="42">
        <v>6647.9512195121952</v>
      </c>
      <c r="I134" s="7">
        <f t="shared" si="22"/>
        <v>6647.95</v>
      </c>
      <c r="J134" s="7">
        <f t="shared" si="23"/>
        <v>8169</v>
      </c>
    </row>
    <row r="135" spans="1:10" ht="42.75" x14ac:dyDescent="0.25">
      <c r="A135" s="5" t="s">
        <v>797</v>
      </c>
      <c r="B135" s="5" t="s">
        <v>237</v>
      </c>
      <c r="C135" s="5" t="s">
        <v>688</v>
      </c>
      <c r="D135" s="6" t="s">
        <v>238</v>
      </c>
      <c r="E135" s="19">
        <v>55.9</v>
      </c>
      <c r="F135" s="11">
        <v>55.9</v>
      </c>
      <c r="G135" s="5" t="s">
        <v>6</v>
      </c>
      <c r="H135" s="42">
        <v>151.17073170731706</v>
      </c>
      <c r="I135" s="7">
        <f t="shared" si="22"/>
        <v>8450.44</v>
      </c>
      <c r="J135" s="7">
        <f t="shared" si="23"/>
        <v>10383.9</v>
      </c>
    </row>
    <row r="136" spans="1:10" ht="28.5" x14ac:dyDescent="0.25">
      <c r="A136" s="5" t="s">
        <v>798</v>
      </c>
      <c r="B136" s="5" t="s">
        <v>239</v>
      </c>
      <c r="C136" s="5" t="s">
        <v>688</v>
      </c>
      <c r="D136" s="6" t="s">
        <v>240</v>
      </c>
      <c r="E136" s="19">
        <v>54.8</v>
      </c>
      <c r="F136" s="11">
        <v>54.8</v>
      </c>
      <c r="G136" s="5" t="s">
        <v>6</v>
      </c>
      <c r="H136" s="42">
        <v>140.83739837398375</v>
      </c>
      <c r="I136" s="7">
        <f t="shared" si="22"/>
        <v>7717.89</v>
      </c>
      <c r="J136" s="7">
        <f t="shared" si="23"/>
        <v>9483.74</v>
      </c>
    </row>
    <row r="137" spans="1:10" ht="57" x14ac:dyDescent="0.25">
      <c r="A137" s="5" t="s">
        <v>799</v>
      </c>
      <c r="B137" s="5" t="s">
        <v>241</v>
      </c>
      <c r="C137" s="5" t="s">
        <v>688</v>
      </c>
      <c r="D137" s="6" t="s">
        <v>242</v>
      </c>
      <c r="E137" s="19">
        <v>35</v>
      </c>
      <c r="F137" s="11">
        <v>35</v>
      </c>
      <c r="G137" s="5" t="s">
        <v>6</v>
      </c>
      <c r="H137" s="42">
        <v>182.14634146341464</v>
      </c>
      <c r="I137" s="7">
        <f t="shared" si="22"/>
        <v>6375.12</v>
      </c>
      <c r="J137" s="7">
        <f t="shared" si="23"/>
        <v>7833.75</v>
      </c>
    </row>
    <row r="138" spans="1:10" ht="42.75" x14ac:dyDescent="0.25">
      <c r="A138" s="5" t="s">
        <v>800</v>
      </c>
      <c r="B138" s="5" t="s">
        <v>243</v>
      </c>
      <c r="C138" s="5" t="s">
        <v>688</v>
      </c>
      <c r="D138" s="6" t="s">
        <v>1230</v>
      </c>
      <c r="E138" s="19">
        <v>2</v>
      </c>
      <c r="F138" s="11">
        <v>2</v>
      </c>
      <c r="G138" s="5" t="s">
        <v>0</v>
      </c>
      <c r="H138" s="42">
        <v>12591.390243902439</v>
      </c>
      <c r="I138" s="7">
        <f t="shared" si="22"/>
        <v>25182.78</v>
      </c>
      <c r="J138" s="7">
        <f t="shared" si="23"/>
        <v>30944.6</v>
      </c>
    </row>
    <row r="139" spans="1:10" ht="42.75" x14ac:dyDescent="0.25">
      <c r="A139" s="5" t="s">
        <v>801</v>
      </c>
      <c r="B139" s="5" t="s">
        <v>244</v>
      </c>
      <c r="C139" s="5" t="s">
        <v>688</v>
      </c>
      <c r="D139" s="6" t="s">
        <v>245</v>
      </c>
      <c r="E139" s="19">
        <v>1</v>
      </c>
      <c r="F139" s="11">
        <v>1</v>
      </c>
      <c r="G139" s="5" t="s">
        <v>0</v>
      </c>
      <c r="H139" s="42">
        <v>13216.390243902439</v>
      </c>
      <c r="I139" s="7">
        <f t="shared" si="22"/>
        <v>13216.39</v>
      </c>
      <c r="J139" s="7">
        <f t="shared" si="23"/>
        <v>16240.3</v>
      </c>
    </row>
    <row r="140" spans="1:10" ht="42.75" x14ac:dyDescent="0.25">
      <c r="A140" s="5" t="s">
        <v>802</v>
      </c>
      <c r="B140" s="5" t="s">
        <v>246</v>
      </c>
      <c r="C140" s="5" t="s">
        <v>688</v>
      </c>
      <c r="D140" s="6" t="s">
        <v>247</v>
      </c>
      <c r="E140" s="19">
        <v>7</v>
      </c>
      <c r="F140" s="11">
        <v>7</v>
      </c>
      <c r="G140" s="5" t="s">
        <v>0</v>
      </c>
      <c r="H140" s="42">
        <v>4201.8699186991871</v>
      </c>
      <c r="I140" s="7">
        <f t="shared" si="22"/>
        <v>29413.09</v>
      </c>
      <c r="J140" s="7">
        <f t="shared" si="23"/>
        <v>36142.800000000003</v>
      </c>
    </row>
    <row r="141" spans="1:10" x14ac:dyDescent="0.25">
      <c r="A141" s="13" t="s">
        <v>803</v>
      </c>
      <c r="B141" s="16" t="s">
        <v>804</v>
      </c>
      <c r="C141" s="16"/>
      <c r="D141" s="16"/>
      <c r="E141" s="18"/>
      <c r="F141" s="16"/>
      <c r="G141" s="16"/>
      <c r="H141" s="43"/>
      <c r="I141" s="16"/>
      <c r="J141" s="17">
        <f>SUM(J142:J147)</f>
        <v>48699.729999999996</v>
      </c>
    </row>
    <row r="142" spans="1:10" x14ac:dyDescent="0.25">
      <c r="A142" s="5" t="s">
        <v>805</v>
      </c>
      <c r="B142" s="5" t="s">
        <v>248</v>
      </c>
      <c r="C142" s="5" t="s">
        <v>688</v>
      </c>
      <c r="D142" s="6" t="s">
        <v>249</v>
      </c>
      <c r="E142" s="19">
        <v>2</v>
      </c>
      <c r="F142" s="11">
        <v>2</v>
      </c>
      <c r="G142" s="5" t="s">
        <v>0</v>
      </c>
      <c r="H142" s="42">
        <v>1031.8617886178863</v>
      </c>
      <c r="I142" s="7">
        <f t="shared" si="22"/>
        <v>2063.7199999999998</v>
      </c>
      <c r="J142" s="7">
        <f t="shared" si="23"/>
        <v>2535.9</v>
      </c>
    </row>
    <row r="143" spans="1:10" x14ac:dyDescent="0.25">
      <c r="A143" s="5" t="s">
        <v>806</v>
      </c>
      <c r="B143" s="5" t="s">
        <v>250</v>
      </c>
      <c r="C143" s="5" t="s">
        <v>688</v>
      </c>
      <c r="D143" s="6" t="s">
        <v>251</v>
      </c>
      <c r="E143" s="19">
        <v>1</v>
      </c>
      <c r="F143" s="11">
        <v>1</v>
      </c>
      <c r="G143" s="5" t="s">
        <v>0</v>
      </c>
      <c r="H143" s="42">
        <v>786.32520325203245</v>
      </c>
      <c r="I143" s="7">
        <f t="shared" si="22"/>
        <v>786.33</v>
      </c>
      <c r="J143" s="7">
        <f t="shared" si="23"/>
        <v>966.24</v>
      </c>
    </row>
    <row r="144" spans="1:10" ht="28.5" x14ac:dyDescent="0.25">
      <c r="A144" s="5" t="s">
        <v>807</v>
      </c>
      <c r="B144" s="5" t="s">
        <v>252</v>
      </c>
      <c r="C144" s="5" t="s">
        <v>688</v>
      </c>
      <c r="D144" s="6" t="s">
        <v>253</v>
      </c>
      <c r="E144" s="19">
        <v>5.5</v>
      </c>
      <c r="F144" s="11">
        <v>5.5</v>
      </c>
      <c r="G144" s="5" t="s">
        <v>6</v>
      </c>
      <c r="H144" s="42">
        <v>827.43902439024396</v>
      </c>
      <c r="I144" s="7">
        <f t="shared" si="22"/>
        <v>4550.91</v>
      </c>
      <c r="J144" s="7">
        <f t="shared" si="23"/>
        <v>5592.16</v>
      </c>
    </row>
    <row r="145" spans="1:10" ht="28.5" x14ac:dyDescent="0.25">
      <c r="A145" s="5" t="s">
        <v>808</v>
      </c>
      <c r="B145" s="5" t="s">
        <v>254</v>
      </c>
      <c r="C145" s="5" t="s">
        <v>688</v>
      </c>
      <c r="D145" s="6" t="s">
        <v>255</v>
      </c>
      <c r="E145" s="19">
        <v>10.5</v>
      </c>
      <c r="F145" s="11">
        <v>10.5</v>
      </c>
      <c r="G145" s="5" t="s">
        <v>6</v>
      </c>
      <c r="H145" s="42">
        <v>1426.4065040650407</v>
      </c>
      <c r="I145" s="7">
        <f t="shared" si="22"/>
        <v>14977.27</v>
      </c>
      <c r="J145" s="7">
        <f t="shared" si="23"/>
        <v>18404.07</v>
      </c>
    </row>
    <row r="146" spans="1:10" x14ac:dyDescent="0.25">
      <c r="A146" s="5" t="s">
        <v>809</v>
      </c>
      <c r="B146" s="5" t="s">
        <v>256</v>
      </c>
      <c r="C146" s="5" t="s">
        <v>688</v>
      </c>
      <c r="D146" s="6" t="s">
        <v>257</v>
      </c>
      <c r="E146" s="19">
        <v>14.36</v>
      </c>
      <c r="F146" s="11">
        <v>14.36</v>
      </c>
      <c r="G146" s="5" t="s">
        <v>3</v>
      </c>
      <c r="H146" s="42">
        <v>1142.7560975609756</v>
      </c>
      <c r="I146" s="7">
        <f t="shared" si="22"/>
        <v>16409.98</v>
      </c>
      <c r="J146" s="7">
        <f t="shared" si="23"/>
        <v>20164.580000000002</v>
      </c>
    </row>
    <row r="147" spans="1:10" ht="42.75" x14ac:dyDescent="0.25">
      <c r="A147" s="5" t="s">
        <v>810</v>
      </c>
      <c r="B147" s="5" t="s">
        <v>258</v>
      </c>
      <c r="C147" s="5" t="s">
        <v>688</v>
      </c>
      <c r="D147" s="6" t="s">
        <v>259</v>
      </c>
      <c r="E147" s="19">
        <v>1</v>
      </c>
      <c r="F147" s="11">
        <v>1</v>
      </c>
      <c r="G147" s="5" t="s">
        <v>0</v>
      </c>
      <c r="H147" s="42">
        <v>843.73170731707319</v>
      </c>
      <c r="I147" s="7">
        <f t="shared" si="22"/>
        <v>843.73</v>
      </c>
      <c r="J147" s="7">
        <f t="shared" si="23"/>
        <v>1036.78</v>
      </c>
    </row>
    <row r="148" spans="1:10" x14ac:dyDescent="0.25">
      <c r="A148" s="13" t="s">
        <v>811</v>
      </c>
      <c r="B148" s="16" t="s">
        <v>812</v>
      </c>
      <c r="C148" s="16"/>
      <c r="D148" s="16"/>
      <c r="E148" s="18"/>
      <c r="F148" s="16"/>
      <c r="G148" s="16"/>
      <c r="H148" s="43"/>
      <c r="I148" s="16"/>
      <c r="J148" s="17">
        <f>SUM(J149:J155)/2</f>
        <v>142159.66</v>
      </c>
    </row>
    <row r="149" spans="1:10" x14ac:dyDescent="0.25">
      <c r="A149" s="13" t="s">
        <v>814</v>
      </c>
      <c r="B149" s="16" t="s">
        <v>813</v>
      </c>
      <c r="C149" s="16"/>
      <c r="D149" s="16"/>
      <c r="E149" s="18"/>
      <c r="F149" s="16"/>
      <c r="G149" s="16"/>
      <c r="H149" s="43"/>
      <c r="I149" s="16"/>
      <c r="J149" s="17">
        <f>SUM(J150)</f>
        <v>59036.6</v>
      </c>
    </row>
    <row r="150" spans="1:10" ht="71.25" x14ac:dyDescent="0.25">
      <c r="A150" s="5" t="s">
        <v>815</v>
      </c>
      <c r="B150" s="5" t="s">
        <v>260</v>
      </c>
      <c r="C150" s="5" t="s">
        <v>688</v>
      </c>
      <c r="D150" s="6" t="s">
        <v>261</v>
      </c>
      <c r="E150" s="19">
        <v>863.32</v>
      </c>
      <c r="F150" s="11">
        <v>863.32</v>
      </c>
      <c r="G150" s="5" t="s">
        <v>3</v>
      </c>
      <c r="H150" s="42">
        <v>55.650406504065046</v>
      </c>
      <c r="I150" s="7">
        <f t="shared" si="22"/>
        <v>48044.11</v>
      </c>
      <c r="J150" s="7">
        <f t="shared" si="23"/>
        <v>59036.6</v>
      </c>
    </row>
    <row r="151" spans="1:10" x14ac:dyDescent="0.25">
      <c r="A151" s="13" t="s">
        <v>816</v>
      </c>
      <c r="B151" s="16" t="s">
        <v>812</v>
      </c>
      <c r="C151" s="16"/>
      <c r="D151" s="16"/>
      <c r="E151" s="18"/>
      <c r="F151" s="16"/>
      <c r="G151" s="16"/>
      <c r="H151" s="43"/>
      <c r="I151" s="16"/>
      <c r="J151" s="17">
        <f>J152</f>
        <v>76400.7</v>
      </c>
    </row>
    <row r="152" spans="1:10" ht="28.5" x14ac:dyDescent="0.25">
      <c r="A152" s="5" t="s">
        <v>817</v>
      </c>
      <c r="B152" s="5" t="s">
        <v>262</v>
      </c>
      <c r="C152" s="5" t="s">
        <v>688</v>
      </c>
      <c r="D152" s="6" t="s">
        <v>263</v>
      </c>
      <c r="E152" s="19">
        <v>949.65</v>
      </c>
      <c r="F152" s="11">
        <v>949.65</v>
      </c>
      <c r="G152" s="5" t="s">
        <v>3</v>
      </c>
      <c r="H152" s="42">
        <v>65.471544715447152</v>
      </c>
      <c r="I152" s="7">
        <f t="shared" si="22"/>
        <v>62175.05</v>
      </c>
      <c r="J152" s="7">
        <f t="shared" si="23"/>
        <v>76400.7</v>
      </c>
    </row>
    <row r="153" spans="1:10" x14ac:dyDescent="0.25">
      <c r="A153" s="13" t="s">
        <v>818</v>
      </c>
      <c r="B153" s="16" t="s">
        <v>819</v>
      </c>
      <c r="C153" s="16"/>
      <c r="D153" s="16"/>
      <c r="E153" s="18"/>
      <c r="F153" s="16"/>
      <c r="G153" s="16"/>
      <c r="H153" s="43"/>
      <c r="I153" s="16"/>
      <c r="J153" s="17">
        <f>SUM(J154:J155)</f>
        <v>6722.3600000000006</v>
      </c>
    </row>
    <row r="154" spans="1:10" ht="28.5" x14ac:dyDescent="0.25">
      <c r="A154" s="5" t="s">
        <v>820</v>
      </c>
      <c r="B154" s="5" t="s">
        <v>264</v>
      </c>
      <c r="C154" s="5" t="s">
        <v>688</v>
      </c>
      <c r="D154" s="6" t="s">
        <v>265</v>
      </c>
      <c r="E154" s="21">
        <v>45.2</v>
      </c>
      <c r="F154" s="11">
        <v>45.2</v>
      </c>
      <c r="G154" s="5" t="s">
        <v>6</v>
      </c>
      <c r="H154" s="42">
        <v>61.170731707317067</v>
      </c>
      <c r="I154" s="7">
        <f t="shared" si="22"/>
        <v>2764.92</v>
      </c>
      <c r="J154" s="7">
        <f t="shared" si="23"/>
        <v>3397.53</v>
      </c>
    </row>
    <row r="155" spans="1:10" ht="28.5" x14ac:dyDescent="0.25">
      <c r="A155" s="5" t="s">
        <v>821</v>
      </c>
      <c r="B155" s="5" t="s">
        <v>266</v>
      </c>
      <c r="C155" s="5" t="s">
        <v>688</v>
      </c>
      <c r="D155" s="6" t="s">
        <v>267</v>
      </c>
      <c r="E155" s="21">
        <v>45.2</v>
      </c>
      <c r="F155" s="11">
        <v>45.2</v>
      </c>
      <c r="G155" s="5" t="s">
        <v>6</v>
      </c>
      <c r="H155" s="42">
        <v>59.861788617886177</v>
      </c>
      <c r="I155" s="7">
        <f t="shared" ref="I155:I219" si="24">ROUND(F155*H155,2)</f>
        <v>2705.75</v>
      </c>
      <c r="J155" s="7">
        <f t="shared" ref="J155:J219" si="25">ROUND(I155*(1+$B$9),2)</f>
        <v>3324.83</v>
      </c>
    </row>
    <row r="156" spans="1:10" x14ac:dyDescent="0.25">
      <c r="A156" s="13" t="s">
        <v>822</v>
      </c>
      <c r="B156" s="16" t="s">
        <v>1161</v>
      </c>
      <c r="C156" s="16"/>
      <c r="D156" s="16"/>
      <c r="E156" s="18"/>
      <c r="F156" s="16"/>
      <c r="G156" s="16"/>
      <c r="H156" s="43"/>
      <c r="I156" s="16"/>
      <c r="J156" s="17">
        <f>SUM(J157:J246)/2</f>
        <v>542515.35</v>
      </c>
    </row>
    <row r="157" spans="1:10" x14ac:dyDescent="0.25">
      <c r="A157" s="13" t="s">
        <v>824</v>
      </c>
      <c r="B157" s="16" t="s">
        <v>823</v>
      </c>
      <c r="C157" s="16"/>
      <c r="D157" s="16"/>
      <c r="E157" s="18"/>
      <c r="F157" s="16"/>
      <c r="G157" s="16"/>
      <c r="H157" s="43"/>
      <c r="I157" s="16"/>
      <c r="J157" s="17">
        <f>SUM(J158:J162)</f>
        <v>33316.85</v>
      </c>
    </row>
    <row r="158" spans="1:10" ht="42.75" x14ac:dyDescent="0.25">
      <c r="A158" s="5" t="s">
        <v>825</v>
      </c>
      <c r="B158" s="5" t="s">
        <v>270</v>
      </c>
      <c r="C158" s="5" t="s">
        <v>688</v>
      </c>
      <c r="D158" s="6" t="s">
        <v>1246</v>
      </c>
      <c r="E158" s="19">
        <v>1</v>
      </c>
      <c r="F158" s="11">
        <v>1</v>
      </c>
      <c r="G158" s="5" t="s">
        <v>0</v>
      </c>
      <c r="H158" s="42">
        <v>24386.341463414636</v>
      </c>
      <c r="I158" s="7">
        <f t="shared" si="24"/>
        <v>24386.34</v>
      </c>
      <c r="J158" s="7">
        <f t="shared" si="25"/>
        <v>29965.93</v>
      </c>
    </row>
    <row r="159" spans="1:10" ht="28.5" x14ac:dyDescent="0.25">
      <c r="A159" s="5" t="s">
        <v>826</v>
      </c>
      <c r="B159" s="5" t="s">
        <v>271</v>
      </c>
      <c r="C159" s="5" t="s">
        <v>688</v>
      </c>
      <c r="D159" s="6" t="s">
        <v>272</v>
      </c>
      <c r="E159" s="19">
        <v>10</v>
      </c>
      <c r="F159" s="11">
        <v>10</v>
      </c>
      <c r="G159" s="5" t="s">
        <v>6</v>
      </c>
      <c r="H159" s="42">
        <v>27.487804878048784</v>
      </c>
      <c r="I159" s="7">
        <f t="shared" si="24"/>
        <v>274.88</v>
      </c>
      <c r="J159" s="7">
        <f t="shared" si="25"/>
        <v>337.77</v>
      </c>
    </row>
    <row r="160" spans="1:10" ht="28.5" x14ac:dyDescent="0.25">
      <c r="A160" s="5" t="s">
        <v>827</v>
      </c>
      <c r="B160" s="5" t="s">
        <v>273</v>
      </c>
      <c r="C160" s="5" t="s">
        <v>688</v>
      </c>
      <c r="D160" s="6" t="s">
        <v>274</v>
      </c>
      <c r="E160" s="19">
        <v>1</v>
      </c>
      <c r="F160" s="11">
        <v>1</v>
      </c>
      <c r="G160" s="5" t="s">
        <v>0</v>
      </c>
      <c r="H160" s="42">
        <v>732.87804878048792</v>
      </c>
      <c r="I160" s="7">
        <f t="shared" si="24"/>
        <v>732.88</v>
      </c>
      <c r="J160" s="7">
        <f t="shared" si="25"/>
        <v>900.56</v>
      </c>
    </row>
    <row r="161" spans="1:10" ht="42.75" x14ac:dyDescent="0.25">
      <c r="A161" s="5" t="s">
        <v>828</v>
      </c>
      <c r="B161" s="5" t="s">
        <v>29</v>
      </c>
      <c r="C161" s="5" t="s">
        <v>688</v>
      </c>
      <c r="D161" s="6" t="s">
        <v>275</v>
      </c>
      <c r="E161" s="19">
        <v>5</v>
      </c>
      <c r="F161" s="11">
        <v>5</v>
      </c>
      <c r="G161" s="5" t="s">
        <v>6</v>
      </c>
      <c r="H161" s="42">
        <v>160.51219512195124</v>
      </c>
      <c r="I161" s="7">
        <f t="shared" si="24"/>
        <v>802.56</v>
      </c>
      <c r="J161" s="7">
        <f t="shared" si="25"/>
        <v>986.19</v>
      </c>
    </row>
    <row r="162" spans="1:10" ht="42.75" x14ac:dyDescent="0.25">
      <c r="A162" s="5" t="s">
        <v>829</v>
      </c>
      <c r="B162" s="5" t="s">
        <v>276</v>
      </c>
      <c r="C162" s="5" t="s">
        <v>688</v>
      </c>
      <c r="D162" s="6" t="s">
        <v>277</v>
      </c>
      <c r="E162" s="19">
        <v>5</v>
      </c>
      <c r="F162" s="11">
        <v>5</v>
      </c>
      <c r="G162" s="5" t="s">
        <v>6</v>
      </c>
      <c r="H162" s="42">
        <v>183.33333333333334</v>
      </c>
      <c r="I162" s="7">
        <f t="shared" si="24"/>
        <v>916.67</v>
      </c>
      <c r="J162" s="7">
        <f t="shared" si="25"/>
        <v>1126.4000000000001</v>
      </c>
    </row>
    <row r="163" spans="1:10" x14ac:dyDescent="0.25">
      <c r="A163" s="13" t="s">
        <v>830</v>
      </c>
      <c r="B163" s="16" t="s">
        <v>83</v>
      </c>
      <c r="C163" s="16"/>
      <c r="D163" s="16"/>
      <c r="E163" s="18"/>
      <c r="F163" s="16"/>
      <c r="G163" s="16"/>
      <c r="H163" s="43"/>
      <c r="I163" s="16"/>
      <c r="J163" s="17">
        <f>SUM(J164:J169)</f>
        <v>39146.139999999992</v>
      </c>
    </row>
    <row r="164" spans="1:10" ht="28.5" x14ac:dyDescent="0.25">
      <c r="A164" s="5" t="s">
        <v>831</v>
      </c>
      <c r="B164" s="5" t="s">
        <v>279</v>
      </c>
      <c r="C164" s="5" t="s">
        <v>688</v>
      </c>
      <c r="D164" s="6" t="s">
        <v>280</v>
      </c>
      <c r="E164" s="19">
        <v>129</v>
      </c>
      <c r="F164" s="11">
        <v>129</v>
      </c>
      <c r="G164" s="5" t="s">
        <v>6</v>
      </c>
      <c r="H164" s="42">
        <v>23.097560975609756</v>
      </c>
      <c r="I164" s="7">
        <f t="shared" si="24"/>
        <v>2979.59</v>
      </c>
      <c r="J164" s="7">
        <f t="shared" si="25"/>
        <v>3661.32</v>
      </c>
    </row>
    <row r="165" spans="1:10" ht="28.5" x14ac:dyDescent="0.25">
      <c r="A165" s="5" t="s">
        <v>832</v>
      </c>
      <c r="B165" s="5" t="s">
        <v>281</v>
      </c>
      <c r="C165" s="5" t="s">
        <v>688</v>
      </c>
      <c r="D165" s="6" t="s">
        <v>282</v>
      </c>
      <c r="E165" s="19">
        <v>73</v>
      </c>
      <c r="F165" s="11">
        <v>73</v>
      </c>
      <c r="G165" s="5" t="s">
        <v>6</v>
      </c>
      <c r="H165" s="42">
        <v>33.560975609756099</v>
      </c>
      <c r="I165" s="7">
        <f t="shared" si="24"/>
        <v>2449.9499999999998</v>
      </c>
      <c r="J165" s="7">
        <f t="shared" si="25"/>
        <v>3010.5</v>
      </c>
    </row>
    <row r="166" spans="1:10" ht="28.5" x14ac:dyDescent="0.25">
      <c r="A166" s="5" t="s">
        <v>833</v>
      </c>
      <c r="B166" s="5" t="s">
        <v>283</v>
      </c>
      <c r="C166" s="5" t="s">
        <v>688</v>
      </c>
      <c r="D166" s="6" t="s">
        <v>284</v>
      </c>
      <c r="E166" s="19">
        <v>277</v>
      </c>
      <c r="F166" s="11">
        <v>277</v>
      </c>
      <c r="G166" s="5" t="s">
        <v>6</v>
      </c>
      <c r="H166" s="42">
        <v>47.357723577235774</v>
      </c>
      <c r="I166" s="7">
        <f t="shared" si="24"/>
        <v>13118.09</v>
      </c>
      <c r="J166" s="7">
        <f t="shared" si="25"/>
        <v>16119.51</v>
      </c>
    </row>
    <row r="167" spans="1:10" ht="28.5" x14ac:dyDescent="0.25">
      <c r="A167" s="5" t="s">
        <v>834</v>
      </c>
      <c r="B167" s="5" t="s">
        <v>30</v>
      </c>
      <c r="C167" s="5" t="s">
        <v>688</v>
      </c>
      <c r="D167" s="6" t="s">
        <v>285</v>
      </c>
      <c r="E167" s="19">
        <v>132</v>
      </c>
      <c r="F167" s="11">
        <v>132</v>
      </c>
      <c r="G167" s="5" t="s">
        <v>6</v>
      </c>
      <c r="H167" s="42">
        <v>69.333333333333329</v>
      </c>
      <c r="I167" s="7">
        <f t="shared" si="24"/>
        <v>9152</v>
      </c>
      <c r="J167" s="7">
        <f t="shared" si="25"/>
        <v>11245.98</v>
      </c>
    </row>
    <row r="168" spans="1:10" ht="28.5" x14ac:dyDescent="0.25">
      <c r="A168" s="5" t="s">
        <v>835</v>
      </c>
      <c r="B168" s="5" t="s">
        <v>286</v>
      </c>
      <c r="C168" s="5" t="s">
        <v>688</v>
      </c>
      <c r="D168" s="6" t="s">
        <v>287</v>
      </c>
      <c r="E168" s="19">
        <v>40</v>
      </c>
      <c r="F168" s="11">
        <v>40</v>
      </c>
      <c r="G168" s="5" t="s">
        <v>6</v>
      </c>
      <c r="H168" s="42">
        <v>98.227642276422756</v>
      </c>
      <c r="I168" s="7">
        <f t="shared" si="24"/>
        <v>3929.11</v>
      </c>
      <c r="J168" s="7">
        <f t="shared" si="25"/>
        <v>4828.09</v>
      </c>
    </row>
    <row r="169" spans="1:10" ht="28.5" x14ac:dyDescent="0.25">
      <c r="A169" s="5" t="s">
        <v>836</v>
      </c>
      <c r="B169" s="5" t="s">
        <v>288</v>
      </c>
      <c r="C169" s="5" t="s">
        <v>688</v>
      </c>
      <c r="D169" s="6" t="s">
        <v>289</v>
      </c>
      <c r="E169" s="19">
        <v>2</v>
      </c>
      <c r="F169" s="11">
        <v>2</v>
      </c>
      <c r="G169" s="5" t="s">
        <v>6</v>
      </c>
      <c r="H169" s="42">
        <v>114.23577235772358</v>
      </c>
      <c r="I169" s="7">
        <f t="shared" si="24"/>
        <v>228.47</v>
      </c>
      <c r="J169" s="7">
        <f t="shared" si="25"/>
        <v>280.74</v>
      </c>
    </row>
    <row r="170" spans="1:10" x14ac:dyDescent="0.25">
      <c r="A170" s="13" t="s">
        <v>837</v>
      </c>
      <c r="B170" s="16" t="s">
        <v>838</v>
      </c>
      <c r="C170" s="16"/>
      <c r="D170" s="16"/>
      <c r="E170" s="18"/>
      <c r="F170" s="16"/>
      <c r="G170" s="16"/>
      <c r="H170" s="43"/>
      <c r="I170" s="16"/>
      <c r="J170" s="17">
        <f>SUM(J171:J177)</f>
        <v>18730.71</v>
      </c>
    </row>
    <row r="171" spans="1:10" ht="28.5" x14ac:dyDescent="0.25">
      <c r="A171" s="5" t="s">
        <v>839</v>
      </c>
      <c r="B171" s="5" t="s">
        <v>292</v>
      </c>
      <c r="C171" s="5" t="s">
        <v>688</v>
      </c>
      <c r="D171" s="6" t="s">
        <v>293</v>
      </c>
      <c r="E171" s="19">
        <v>9</v>
      </c>
      <c r="F171" s="11">
        <v>9</v>
      </c>
      <c r="G171" s="5" t="s">
        <v>0</v>
      </c>
      <c r="H171" s="42">
        <v>173.51219512195121</v>
      </c>
      <c r="I171" s="7">
        <f t="shared" si="24"/>
        <v>1561.61</v>
      </c>
      <c r="J171" s="7">
        <f t="shared" si="25"/>
        <v>1918.91</v>
      </c>
    </row>
    <row r="172" spans="1:10" ht="28.5" x14ac:dyDescent="0.25">
      <c r="A172" s="5" t="s">
        <v>840</v>
      </c>
      <c r="B172" s="5" t="s">
        <v>294</v>
      </c>
      <c r="C172" s="5" t="s">
        <v>688</v>
      </c>
      <c r="D172" s="6" t="s">
        <v>295</v>
      </c>
      <c r="E172" s="19">
        <v>2</v>
      </c>
      <c r="F172" s="11">
        <v>2</v>
      </c>
      <c r="G172" s="5" t="s">
        <v>0</v>
      </c>
      <c r="H172" s="42">
        <v>588.14634146341461</v>
      </c>
      <c r="I172" s="7">
        <f t="shared" si="24"/>
        <v>1176.29</v>
      </c>
      <c r="J172" s="7">
        <f t="shared" si="25"/>
        <v>1445.43</v>
      </c>
    </row>
    <row r="173" spans="1:10" ht="28.5" x14ac:dyDescent="0.25">
      <c r="A173" s="5" t="s">
        <v>841</v>
      </c>
      <c r="B173" s="5" t="s">
        <v>296</v>
      </c>
      <c r="C173" s="5" t="s">
        <v>688</v>
      </c>
      <c r="D173" s="6" t="s">
        <v>297</v>
      </c>
      <c r="E173" s="19">
        <v>17</v>
      </c>
      <c r="F173" s="11">
        <v>17</v>
      </c>
      <c r="G173" s="5" t="s">
        <v>0</v>
      </c>
      <c r="H173" s="42">
        <v>149.3089430894309</v>
      </c>
      <c r="I173" s="7">
        <f t="shared" si="24"/>
        <v>2538.25</v>
      </c>
      <c r="J173" s="7">
        <f t="shared" si="25"/>
        <v>3119</v>
      </c>
    </row>
    <row r="174" spans="1:10" ht="28.5" x14ac:dyDescent="0.25">
      <c r="A174" s="5" t="s">
        <v>842</v>
      </c>
      <c r="B174" s="5" t="s">
        <v>298</v>
      </c>
      <c r="C174" s="5" t="s">
        <v>688</v>
      </c>
      <c r="D174" s="6" t="s">
        <v>299</v>
      </c>
      <c r="E174" s="19">
        <v>8</v>
      </c>
      <c r="F174" s="11">
        <v>8</v>
      </c>
      <c r="G174" s="5" t="s">
        <v>0</v>
      </c>
      <c r="H174" s="42">
        <v>221.34959349593495</v>
      </c>
      <c r="I174" s="7">
        <f t="shared" si="24"/>
        <v>1770.8</v>
      </c>
      <c r="J174" s="7">
        <f t="shared" si="25"/>
        <v>2175.96</v>
      </c>
    </row>
    <row r="175" spans="1:10" ht="28.5" x14ac:dyDescent="0.25">
      <c r="A175" s="5" t="s">
        <v>843</v>
      </c>
      <c r="B175" s="5" t="s">
        <v>300</v>
      </c>
      <c r="C175" s="5" t="s">
        <v>688</v>
      </c>
      <c r="D175" s="6" t="s">
        <v>301</v>
      </c>
      <c r="E175" s="19">
        <v>14</v>
      </c>
      <c r="F175" s="11">
        <v>14</v>
      </c>
      <c r="G175" s="5" t="s">
        <v>0</v>
      </c>
      <c r="H175" s="42">
        <v>118.95934959349593</v>
      </c>
      <c r="I175" s="7">
        <f t="shared" si="24"/>
        <v>1665.43</v>
      </c>
      <c r="J175" s="7">
        <f t="shared" si="25"/>
        <v>2046.48</v>
      </c>
    </row>
    <row r="176" spans="1:10" ht="42.75" x14ac:dyDescent="0.25">
      <c r="A176" s="5" t="s">
        <v>844</v>
      </c>
      <c r="B176" s="5" t="s">
        <v>302</v>
      </c>
      <c r="C176" s="5" t="s">
        <v>688</v>
      </c>
      <c r="D176" s="6" t="s">
        <v>303</v>
      </c>
      <c r="E176" s="19">
        <v>10</v>
      </c>
      <c r="F176" s="11">
        <v>10</v>
      </c>
      <c r="G176" s="5" t="s">
        <v>0</v>
      </c>
      <c r="H176" s="42">
        <v>493.20325203252031</v>
      </c>
      <c r="I176" s="7">
        <f t="shared" si="24"/>
        <v>4932.03</v>
      </c>
      <c r="J176" s="7">
        <f t="shared" si="25"/>
        <v>6060.48</v>
      </c>
    </row>
    <row r="177" spans="1:10" ht="57" x14ac:dyDescent="0.25">
      <c r="A177" s="5" t="s">
        <v>845</v>
      </c>
      <c r="B177" s="5" t="s">
        <v>304</v>
      </c>
      <c r="C177" s="5" t="s">
        <v>688</v>
      </c>
      <c r="D177" s="6" t="s">
        <v>305</v>
      </c>
      <c r="E177" s="19">
        <v>4</v>
      </c>
      <c r="F177" s="11">
        <v>4</v>
      </c>
      <c r="G177" s="5" t="s">
        <v>0</v>
      </c>
      <c r="H177" s="42">
        <v>399.66666666666663</v>
      </c>
      <c r="I177" s="7">
        <f t="shared" si="24"/>
        <v>1598.67</v>
      </c>
      <c r="J177" s="7">
        <f t="shared" si="25"/>
        <v>1964.45</v>
      </c>
    </row>
    <row r="178" spans="1:10" x14ac:dyDescent="0.25">
      <c r="A178" s="13" t="s">
        <v>846</v>
      </c>
      <c r="B178" s="16" t="s">
        <v>847</v>
      </c>
      <c r="C178" s="16"/>
      <c r="D178" s="16"/>
      <c r="E178" s="18"/>
      <c r="F178" s="16"/>
      <c r="G178" s="16"/>
      <c r="H178" s="43"/>
      <c r="I178" s="16"/>
      <c r="J178" s="17">
        <f>SUM(J179:J181)</f>
        <v>20621.55</v>
      </c>
    </row>
    <row r="179" spans="1:10" ht="57" x14ac:dyDescent="0.25">
      <c r="A179" s="5" t="s">
        <v>848</v>
      </c>
      <c r="B179" s="5" t="s">
        <v>31</v>
      </c>
      <c r="C179" s="5" t="s">
        <v>688</v>
      </c>
      <c r="D179" s="6" t="s">
        <v>307</v>
      </c>
      <c r="E179" s="19">
        <v>87</v>
      </c>
      <c r="F179" s="11">
        <v>87</v>
      </c>
      <c r="G179" s="5" t="s">
        <v>6</v>
      </c>
      <c r="H179" s="42">
        <v>70.154471544715449</v>
      </c>
      <c r="I179" s="7">
        <f t="shared" si="24"/>
        <v>6103.44</v>
      </c>
      <c r="J179" s="7">
        <f t="shared" si="25"/>
        <v>7499.91</v>
      </c>
    </row>
    <row r="180" spans="1:10" ht="57" x14ac:dyDescent="0.25">
      <c r="A180" s="5" t="s">
        <v>849</v>
      </c>
      <c r="B180" s="5" t="s">
        <v>308</v>
      </c>
      <c r="C180" s="5" t="s">
        <v>688</v>
      </c>
      <c r="D180" s="6" t="s">
        <v>309</v>
      </c>
      <c r="E180" s="19">
        <v>66</v>
      </c>
      <c r="F180" s="11">
        <v>66</v>
      </c>
      <c r="G180" s="5" t="s">
        <v>6</v>
      </c>
      <c r="H180" s="42">
        <v>91.252032520325201</v>
      </c>
      <c r="I180" s="7">
        <f t="shared" si="24"/>
        <v>6022.63</v>
      </c>
      <c r="J180" s="7">
        <f t="shared" si="25"/>
        <v>7400.61</v>
      </c>
    </row>
    <row r="181" spans="1:10" ht="57" x14ac:dyDescent="0.25">
      <c r="A181" s="5" t="s">
        <v>850</v>
      </c>
      <c r="B181" s="5" t="s">
        <v>310</v>
      </c>
      <c r="C181" s="5" t="s">
        <v>688</v>
      </c>
      <c r="D181" s="6" t="s">
        <v>311</v>
      </c>
      <c r="E181" s="19">
        <v>34</v>
      </c>
      <c r="F181" s="11">
        <v>34</v>
      </c>
      <c r="G181" s="5" t="s">
        <v>6</v>
      </c>
      <c r="H181" s="42">
        <v>136.9349593495935</v>
      </c>
      <c r="I181" s="7">
        <f t="shared" si="24"/>
        <v>4655.79</v>
      </c>
      <c r="J181" s="7">
        <f t="shared" si="25"/>
        <v>5721.03</v>
      </c>
    </row>
    <row r="182" spans="1:10" x14ac:dyDescent="0.25">
      <c r="A182" s="13" t="s">
        <v>852</v>
      </c>
      <c r="B182" s="16" t="s">
        <v>851</v>
      </c>
      <c r="C182" s="16"/>
      <c r="D182" s="16"/>
      <c r="E182" s="18"/>
      <c r="F182" s="16"/>
      <c r="G182" s="16"/>
      <c r="H182" s="43"/>
      <c r="I182" s="16"/>
      <c r="J182" s="17">
        <f>J183</f>
        <v>44283.040000000001</v>
      </c>
    </row>
    <row r="183" spans="1:10" ht="42.75" x14ac:dyDescent="0.25">
      <c r="A183" s="5" t="s">
        <v>853</v>
      </c>
      <c r="B183" s="5" t="s">
        <v>312</v>
      </c>
      <c r="C183" s="5" t="s">
        <v>688</v>
      </c>
      <c r="D183" s="6" t="s">
        <v>313</v>
      </c>
      <c r="E183" s="19">
        <v>1</v>
      </c>
      <c r="F183" s="11">
        <v>1</v>
      </c>
      <c r="G183" s="5" t="s">
        <v>0</v>
      </c>
      <c r="H183" s="42">
        <v>36037.626016260161</v>
      </c>
      <c r="I183" s="7">
        <f t="shared" si="24"/>
        <v>36037.629999999997</v>
      </c>
      <c r="J183" s="7">
        <f t="shared" si="25"/>
        <v>44283.040000000001</v>
      </c>
    </row>
    <row r="184" spans="1:10" x14ac:dyDescent="0.25">
      <c r="A184" s="13" t="s">
        <v>854</v>
      </c>
      <c r="B184" s="16" t="s">
        <v>855</v>
      </c>
      <c r="C184" s="16"/>
      <c r="D184" s="16"/>
      <c r="E184" s="18"/>
      <c r="F184" s="16"/>
      <c r="G184" s="16"/>
      <c r="H184" s="43"/>
      <c r="I184" s="16"/>
      <c r="J184" s="17">
        <f>SUM(J185:J189)</f>
        <v>7418.7000000000007</v>
      </c>
    </row>
    <row r="185" spans="1:10" ht="28.5" x14ac:dyDescent="0.25">
      <c r="A185" s="5" t="s">
        <v>856</v>
      </c>
      <c r="B185" s="5" t="s">
        <v>314</v>
      </c>
      <c r="C185" s="5" t="s">
        <v>688</v>
      </c>
      <c r="D185" s="6" t="s">
        <v>315</v>
      </c>
      <c r="E185" s="19">
        <v>2</v>
      </c>
      <c r="F185" s="11">
        <v>2</v>
      </c>
      <c r="G185" s="5" t="s">
        <v>0</v>
      </c>
      <c r="H185" s="42">
        <v>645.52032520325201</v>
      </c>
      <c r="I185" s="7">
        <f t="shared" si="24"/>
        <v>1291.04</v>
      </c>
      <c r="J185" s="7">
        <f t="shared" si="25"/>
        <v>1586.43</v>
      </c>
    </row>
    <row r="186" spans="1:10" ht="28.5" x14ac:dyDescent="0.25">
      <c r="A186" s="5" t="s">
        <v>857</v>
      </c>
      <c r="B186" s="5" t="s">
        <v>316</v>
      </c>
      <c r="C186" s="5" t="s">
        <v>688</v>
      </c>
      <c r="D186" s="6" t="s">
        <v>317</v>
      </c>
      <c r="E186" s="19">
        <v>2</v>
      </c>
      <c r="F186" s="11">
        <v>2</v>
      </c>
      <c r="G186" s="5" t="s">
        <v>0</v>
      </c>
      <c r="H186" s="42">
        <v>192.27642276422765</v>
      </c>
      <c r="I186" s="7">
        <f t="shared" si="24"/>
        <v>384.55</v>
      </c>
      <c r="J186" s="7">
        <f t="shared" si="25"/>
        <v>472.54</v>
      </c>
    </row>
    <row r="187" spans="1:10" ht="28.5" x14ac:dyDescent="0.25">
      <c r="A187" s="5" t="s">
        <v>858</v>
      </c>
      <c r="B187" s="5" t="s">
        <v>318</v>
      </c>
      <c r="C187" s="5" t="s">
        <v>688</v>
      </c>
      <c r="D187" s="6" t="s">
        <v>319</v>
      </c>
      <c r="E187" s="19">
        <v>1</v>
      </c>
      <c r="F187" s="11">
        <v>1</v>
      </c>
      <c r="G187" s="5" t="s">
        <v>0</v>
      </c>
      <c r="H187" s="42">
        <v>307.3170731707317</v>
      </c>
      <c r="I187" s="7">
        <f t="shared" si="24"/>
        <v>307.32</v>
      </c>
      <c r="J187" s="7">
        <f t="shared" si="25"/>
        <v>377.63</v>
      </c>
    </row>
    <row r="188" spans="1:10" ht="28.5" x14ac:dyDescent="0.25">
      <c r="A188" s="5" t="s">
        <v>859</v>
      </c>
      <c r="B188" s="5" t="s">
        <v>320</v>
      </c>
      <c r="C188" s="5" t="s">
        <v>688</v>
      </c>
      <c r="D188" s="6" t="s">
        <v>321</v>
      </c>
      <c r="E188" s="19">
        <v>2</v>
      </c>
      <c r="F188" s="11">
        <v>2</v>
      </c>
      <c r="G188" s="5" t="s">
        <v>0</v>
      </c>
      <c r="H188" s="42">
        <v>212.99186991869919</v>
      </c>
      <c r="I188" s="7">
        <f t="shared" si="24"/>
        <v>425.98</v>
      </c>
      <c r="J188" s="7">
        <f t="shared" si="25"/>
        <v>523.44000000000005</v>
      </c>
    </row>
    <row r="189" spans="1:10" ht="57" x14ac:dyDescent="0.25">
      <c r="A189" s="5" t="s">
        <v>1179</v>
      </c>
      <c r="B189" s="5">
        <v>200536</v>
      </c>
      <c r="C189" s="5" t="s">
        <v>77</v>
      </c>
      <c r="D189" s="6" t="s">
        <v>88</v>
      </c>
      <c r="E189" s="19">
        <v>1</v>
      </c>
      <c r="F189" s="11">
        <v>1</v>
      </c>
      <c r="G189" s="5" t="s">
        <v>82</v>
      </c>
      <c r="H189" s="42">
        <v>3628.47</v>
      </c>
      <c r="I189" s="7">
        <f t="shared" ref="I189" si="26">ROUND(F189*H189,2)</f>
        <v>3628.47</v>
      </c>
      <c r="J189" s="7">
        <f t="shared" ref="J189" si="27">ROUND(I189*(1+$B$9),2)</f>
        <v>4458.66</v>
      </c>
    </row>
    <row r="190" spans="1:10" x14ac:dyDescent="0.25">
      <c r="A190" s="13" t="s">
        <v>860</v>
      </c>
      <c r="B190" s="16" t="s">
        <v>861</v>
      </c>
      <c r="C190" s="16"/>
      <c r="D190" s="16"/>
      <c r="E190" s="18"/>
      <c r="F190" s="16"/>
      <c r="G190" s="16"/>
      <c r="H190" s="43"/>
      <c r="I190" s="16"/>
      <c r="J190" s="17">
        <f>SUM(J191:J195)</f>
        <v>20639.900000000001</v>
      </c>
    </row>
    <row r="191" spans="1:10" ht="42.75" x14ac:dyDescent="0.25">
      <c r="A191" s="5" t="s">
        <v>862</v>
      </c>
      <c r="B191" s="5" t="s">
        <v>322</v>
      </c>
      <c r="C191" s="5" t="s">
        <v>688</v>
      </c>
      <c r="D191" s="6" t="s">
        <v>323</v>
      </c>
      <c r="E191" s="19">
        <v>19</v>
      </c>
      <c r="F191" s="11">
        <v>19</v>
      </c>
      <c r="G191" s="5" t="s">
        <v>6</v>
      </c>
      <c r="H191" s="42">
        <v>44.081300813008127</v>
      </c>
      <c r="I191" s="7">
        <f t="shared" si="24"/>
        <v>837.54</v>
      </c>
      <c r="J191" s="7">
        <f t="shared" si="25"/>
        <v>1029.17</v>
      </c>
    </row>
    <row r="192" spans="1:10" ht="28.5" x14ac:dyDescent="0.25">
      <c r="A192" s="5" t="s">
        <v>863</v>
      </c>
      <c r="B192" s="5" t="s">
        <v>324</v>
      </c>
      <c r="C192" s="5" t="s">
        <v>688</v>
      </c>
      <c r="D192" s="6" t="s">
        <v>325</v>
      </c>
      <c r="E192" s="19">
        <v>78</v>
      </c>
      <c r="F192" s="11">
        <v>78</v>
      </c>
      <c r="G192" s="5" t="s">
        <v>6</v>
      </c>
      <c r="H192" s="42">
        <v>49.292682926829272</v>
      </c>
      <c r="I192" s="7">
        <f t="shared" si="24"/>
        <v>3844.83</v>
      </c>
      <c r="J192" s="7">
        <f t="shared" si="25"/>
        <v>4724.53</v>
      </c>
    </row>
    <row r="193" spans="1:10" ht="28.5" x14ac:dyDescent="0.25">
      <c r="A193" s="5" t="s">
        <v>864</v>
      </c>
      <c r="B193" s="5" t="s">
        <v>326</v>
      </c>
      <c r="C193" s="5" t="s">
        <v>688</v>
      </c>
      <c r="D193" s="6" t="s">
        <v>327</v>
      </c>
      <c r="E193" s="19">
        <v>30</v>
      </c>
      <c r="F193" s="11">
        <v>30</v>
      </c>
      <c r="G193" s="5" t="s">
        <v>6</v>
      </c>
      <c r="H193" s="42">
        <v>61.788617886178862</v>
      </c>
      <c r="I193" s="7">
        <f t="shared" si="24"/>
        <v>1853.66</v>
      </c>
      <c r="J193" s="7">
        <f t="shared" si="25"/>
        <v>2277.7800000000002</v>
      </c>
    </row>
    <row r="194" spans="1:10" ht="28.5" x14ac:dyDescent="0.25">
      <c r="A194" s="5" t="s">
        <v>865</v>
      </c>
      <c r="B194" s="5" t="s">
        <v>328</v>
      </c>
      <c r="C194" s="5" t="s">
        <v>688</v>
      </c>
      <c r="D194" s="6" t="s">
        <v>329</v>
      </c>
      <c r="E194" s="19">
        <v>145</v>
      </c>
      <c r="F194" s="11">
        <v>145</v>
      </c>
      <c r="G194" s="5" t="s">
        <v>6</v>
      </c>
      <c r="H194" s="42">
        <v>65.910569105691053</v>
      </c>
      <c r="I194" s="7">
        <f t="shared" si="24"/>
        <v>9557.0300000000007</v>
      </c>
      <c r="J194" s="7">
        <f t="shared" si="25"/>
        <v>11743.68</v>
      </c>
    </row>
    <row r="195" spans="1:10" ht="28.5" x14ac:dyDescent="0.25">
      <c r="A195" s="5" t="s">
        <v>866</v>
      </c>
      <c r="B195" s="5" t="s">
        <v>330</v>
      </c>
      <c r="C195" s="5" t="s">
        <v>688</v>
      </c>
      <c r="D195" s="6" t="s">
        <v>331</v>
      </c>
      <c r="E195" s="19">
        <v>11</v>
      </c>
      <c r="F195" s="11">
        <v>11</v>
      </c>
      <c r="G195" s="5" t="s">
        <v>6</v>
      </c>
      <c r="H195" s="42">
        <v>63.975609756097562</v>
      </c>
      <c r="I195" s="7">
        <f t="shared" si="24"/>
        <v>703.73</v>
      </c>
      <c r="J195" s="7">
        <f t="shared" si="25"/>
        <v>864.74</v>
      </c>
    </row>
    <row r="196" spans="1:10" x14ac:dyDescent="0.25">
      <c r="A196" s="13" t="s">
        <v>867</v>
      </c>
      <c r="B196" s="16" t="s">
        <v>879</v>
      </c>
      <c r="C196" s="16"/>
      <c r="D196" s="16"/>
      <c r="E196" s="18"/>
      <c r="F196" s="16"/>
      <c r="G196" s="16"/>
      <c r="H196" s="43"/>
      <c r="I196" s="16"/>
      <c r="J196" s="17">
        <f>J197</f>
        <v>19641.14</v>
      </c>
    </row>
    <row r="197" spans="1:10" ht="28.5" x14ac:dyDescent="0.25">
      <c r="A197" s="5" t="s">
        <v>869</v>
      </c>
      <c r="B197" s="5" t="s">
        <v>332</v>
      </c>
      <c r="C197" s="5" t="s">
        <v>688</v>
      </c>
      <c r="D197" s="6" t="s">
        <v>333</v>
      </c>
      <c r="E197" s="19">
        <v>27</v>
      </c>
      <c r="F197" s="11">
        <v>27</v>
      </c>
      <c r="G197" s="5" t="s">
        <v>0</v>
      </c>
      <c r="H197" s="42">
        <v>592</v>
      </c>
      <c r="I197" s="7">
        <f t="shared" si="24"/>
        <v>15984</v>
      </c>
      <c r="J197" s="7">
        <f t="shared" si="25"/>
        <v>19641.14</v>
      </c>
    </row>
    <row r="198" spans="1:10" x14ac:dyDescent="0.25">
      <c r="A198" s="13" t="s">
        <v>870</v>
      </c>
      <c r="B198" s="16" t="s">
        <v>868</v>
      </c>
      <c r="C198" s="16"/>
      <c r="D198" s="16"/>
      <c r="E198" s="18"/>
      <c r="F198" s="16"/>
      <c r="G198" s="16"/>
      <c r="H198" s="43"/>
      <c r="I198" s="16"/>
      <c r="J198" s="17">
        <f>J199</f>
        <v>4327.6499999999996</v>
      </c>
    </row>
    <row r="199" spans="1:10" ht="28.5" x14ac:dyDescent="0.25">
      <c r="A199" s="5" t="s">
        <v>871</v>
      </c>
      <c r="B199" s="5" t="s">
        <v>334</v>
      </c>
      <c r="C199" s="5" t="s">
        <v>688</v>
      </c>
      <c r="D199" s="6" t="s">
        <v>335</v>
      </c>
      <c r="E199" s="19">
        <v>28</v>
      </c>
      <c r="F199" s="11">
        <v>28</v>
      </c>
      <c r="G199" s="5" t="s">
        <v>6</v>
      </c>
      <c r="H199" s="42">
        <v>125.78048780487806</v>
      </c>
      <c r="I199" s="7">
        <f t="shared" si="24"/>
        <v>3521.85</v>
      </c>
      <c r="J199" s="7">
        <f t="shared" si="25"/>
        <v>4327.6499999999996</v>
      </c>
    </row>
    <row r="200" spans="1:10" x14ac:dyDescent="0.25">
      <c r="A200" s="13" t="s">
        <v>872</v>
      </c>
      <c r="B200" s="16" t="s">
        <v>873</v>
      </c>
      <c r="C200" s="16"/>
      <c r="D200" s="16"/>
      <c r="E200" s="18"/>
      <c r="F200" s="16"/>
      <c r="G200" s="16"/>
      <c r="H200" s="43"/>
      <c r="I200" s="16"/>
      <c r="J200" s="17">
        <f>SUM(J201:J204)</f>
        <v>22061.96</v>
      </c>
    </row>
    <row r="201" spans="1:10" ht="28.5" x14ac:dyDescent="0.25">
      <c r="A201" s="5" t="s">
        <v>875</v>
      </c>
      <c r="B201" s="5" t="s">
        <v>336</v>
      </c>
      <c r="C201" s="5" t="s">
        <v>688</v>
      </c>
      <c r="D201" s="6" t="s">
        <v>337</v>
      </c>
      <c r="E201" s="21">
        <v>89.2</v>
      </c>
      <c r="F201" s="11">
        <v>89.2</v>
      </c>
      <c r="G201" s="5" t="s">
        <v>6</v>
      </c>
      <c r="H201" s="42">
        <v>42.707317073170735</v>
      </c>
      <c r="I201" s="7">
        <f t="shared" si="24"/>
        <v>3809.49</v>
      </c>
      <c r="J201" s="7">
        <f t="shared" si="25"/>
        <v>4681.1000000000004</v>
      </c>
    </row>
    <row r="202" spans="1:10" ht="28.5" x14ac:dyDescent="0.25">
      <c r="A202" s="5" t="s">
        <v>876</v>
      </c>
      <c r="B202" s="5" t="s">
        <v>338</v>
      </c>
      <c r="C202" s="5" t="s">
        <v>688</v>
      </c>
      <c r="D202" s="6" t="s">
        <v>339</v>
      </c>
      <c r="E202" s="21">
        <v>134</v>
      </c>
      <c r="F202" s="11">
        <v>134</v>
      </c>
      <c r="G202" s="5" t="s">
        <v>6</v>
      </c>
      <c r="H202" s="42">
        <v>66.471544715447166</v>
      </c>
      <c r="I202" s="7">
        <f t="shared" si="24"/>
        <v>8907.19</v>
      </c>
      <c r="J202" s="7">
        <f t="shared" si="25"/>
        <v>10945.16</v>
      </c>
    </row>
    <row r="203" spans="1:10" ht="28.5" x14ac:dyDescent="0.25">
      <c r="A203" s="5" t="s">
        <v>877</v>
      </c>
      <c r="B203" s="5" t="s">
        <v>340</v>
      </c>
      <c r="C203" s="5" t="s">
        <v>688</v>
      </c>
      <c r="D203" s="6" t="s">
        <v>341</v>
      </c>
      <c r="E203" s="21">
        <v>46</v>
      </c>
      <c r="F203" s="11">
        <v>46</v>
      </c>
      <c r="G203" s="5" t="s">
        <v>6</v>
      </c>
      <c r="H203" s="42">
        <v>107.64227642276424</v>
      </c>
      <c r="I203" s="7">
        <f t="shared" si="24"/>
        <v>4951.54</v>
      </c>
      <c r="J203" s="7">
        <f t="shared" si="25"/>
        <v>6084.45</v>
      </c>
    </row>
    <row r="204" spans="1:10" ht="28.5" x14ac:dyDescent="0.25">
      <c r="A204" s="5" t="s">
        <v>878</v>
      </c>
      <c r="B204" s="5" t="s">
        <v>342</v>
      </c>
      <c r="C204" s="5" t="s">
        <v>688</v>
      </c>
      <c r="D204" s="6" t="s">
        <v>343</v>
      </c>
      <c r="E204" s="21">
        <v>8</v>
      </c>
      <c r="F204" s="11">
        <v>8</v>
      </c>
      <c r="G204" s="5" t="s">
        <v>0</v>
      </c>
      <c r="H204" s="42">
        <v>35.731707317073173</v>
      </c>
      <c r="I204" s="7">
        <f t="shared" si="24"/>
        <v>285.85000000000002</v>
      </c>
      <c r="J204" s="7">
        <f t="shared" si="25"/>
        <v>351.25</v>
      </c>
    </row>
    <row r="205" spans="1:10" x14ac:dyDescent="0.25">
      <c r="A205" s="13" t="s">
        <v>874</v>
      </c>
      <c r="B205" s="16" t="s">
        <v>880</v>
      </c>
      <c r="C205" s="16"/>
      <c r="D205" s="16"/>
      <c r="E205" s="18"/>
      <c r="F205" s="16"/>
      <c r="G205" s="16"/>
      <c r="H205" s="43"/>
      <c r="I205" s="16"/>
      <c r="J205" s="17">
        <f>SUM(J206:J210)</f>
        <v>16926.11</v>
      </c>
    </row>
    <row r="206" spans="1:10" ht="42.75" x14ac:dyDescent="0.25">
      <c r="A206" s="5" t="s">
        <v>881</v>
      </c>
      <c r="B206" s="5" t="s">
        <v>344</v>
      </c>
      <c r="C206" s="5" t="s">
        <v>688</v>
      </c>
      <c r="D206" s="6" t="s">
        <v>345</v>
      </c>
      <c r="E206" s="19">
        <v>8</v>
      </c>
      <c r="F206" s="11">
        <v>8</v>
      </c>
      <c r="G206" s="5" t="s">
        <v>6</v>
      </c>
      <c r="H206" s="42">
        <v>116.92682926829268</v>
      </c>
      <c r="I206" s="7">
        <f t="shared" si="24"/>
        <v>935.41</v>
      </c>
      <c r="J206" s="7">
        <f t="shared" si="25"/>
        <v>1149.43</v>
      </c>
    </row>
    <row r="207" spans="1:10" ht="42.75" x14ac:dyDescent="0.25">
      <c r="A207" s="5" t="s">
        <v>882</v>
      </c>
      <c r="B207" s="5" t="s">
        <v>346</v>
      </c>
      <c r="C207" s="5" t="s">
        <v>688</v>
      </c>
      <c r="D207" s="6" t="s">
        <v>347</v>
      </c>
      <c r="E207" s="19">
        <v>15</v>
      </c>
      <c r="F207" s="11">
        <v>15</v>
      </c>
      <c r="G207" s="5" t="s">
        <v>6</v>
      </c>
      <c r="H207" s="42">
        <v>139.130081300813</v>
      </c>
      <c r="I207" s="7">
        <f t="shared" si="24"/>
        <v>2086.9499999999998</v>
      </c>
      <c r="J207" s="7">
        <f t="shared" si="25"/>
        <v>2564.44</v>
      </c>
    </row>
    <row r="208" spans="1:10" ht="42.75" x14ac:dyDescent="0.25">
      <c r="A208" s="5" t="s">
        <v>883</v>
      </c>
      <c r="B208" s="5" t="s">
        <v>348</v>
      </c>
      <c r="C208" s="5" t="s">
        <v>688</v>
      </c>
      <c r="D208" s="6" t="s">
        <v>349</v>
      </c>
      <c r="E208" s="19">
        <v>20</v>
      </c>
      <c r="F208" s="11">
        <v>20</v>
      </c>
      <c r="G208" s="5" t="s">
        <v>6</v>
      </c>
      <c r="H208" s="42">
        <v>165.26016260162604</v>
      </c>
      <c r="I208" s="7">
        <f t="shared" si="24"/>
        <v>3305.2</v>
      </c>
      <c r="J208" s="7">
        <f t="shared" si="25"/>
        <v>4061.43</v>
      </c>
    </row>
    <row r="209" spans="1:10" ht="42.75" x14ac:dyDescent="0.25">
      <c r="A209" s="5" t="s">
        <v>884</v>
      </c>
      <c r="B209" s="5" t="s">
        <v>350</v>
      </c>
      <c r="C209" s="5" t="s">
        <v>688</v>
      </c>
      <c r="D209" s="6" t="s">
        <v>351</v>
      </c>
      <c r="E209" s="19">
        <v>13</v>
      </c>
      <c r="F209" s="11">
        <v>13</v>
      </c>
      <c r="G209" s="5" t="s">
        <v>6</v>
      </c>
      <c r="H209" s="42">
        <v>253.04878048780489</v>
      </c>
      <c r="I209" s="7">
        <f t="shared" si="24"/>
        <v>3289.63</v>
      </c>
      <c r="J209" s="7">
        <f t="shared" si="25"/>
        <v>4042.3</v>
      </c>
    </row>
    <row r="210" spans="1:10" ht="28.5" x14ac:dyDescent="0.25">
      <c r="A210" s="5" t="s">
        <v>885</v>
      </c>
      <c r="B210" s="5" t="s">
        <v>352</v>
      </c>
      <c r="C210" s="5" t="s">
        <v>688</v>
      </c>
      <c r="D210" s="6" t="s">
        <v>278</v>
      </c>
      <c r="E210" s="19">
        <v>15</v>
      </c>
      <c r="F210" s="11">
        <v>15</v>
      </c>
      <c r="G210" s="5" t="s">
        <v>6</v>
      </c>
      <c r="H210" s="42">
        <v>277.15447154471542</v>
      </c>
      <c r="I210" s="7">
        <f t="shared" si="24"/>
        <v>4157.32</v>
      </c>
      <c r="J210" s="7">
        <f t="shared" si="25"/>
        <v>5108.51</v>
      </c>
    </row>
    <row r="211" spans="1:10" x14ac:dyDescent="0.25">
      <c r="A211" s="13" t="s">
        <v>886</v>
      </c>
      <c r="B211" s="16" t="s">
        <v>887</v>
      </c>
      <c r="C211" s="16"/>
      <c r="D211" s="16"/>
      <c r="E211" s="18"/>
      <c r="F211" s="16"/>
      <c r="G211" s="16"/>
      <c r="H211" s="43"/>
      <c r="I211" s="16"/>
      <c r="J211" s="17">
        <f>SUM(J212:J223)</f>
        <v>204472.09</v>
      </c>
    </row>
    <row r="212" spans="1:10" ht="28.5" x14ac:dyDescent="0.25">
      <c r="A212" s="5" t="s">
        <v>890</v>
      </c>
      <c r="B212" s="5" t="s">
        <v>353</v>
      </c>
      <c r="C212" s="5" t="s">
        <v>688</v>
      </c>
      <c r="D212" s="6" t="s">
        <v>290</v>
      </c>
      <c r="E212" s="19">
        <v>1</v>
      </c>
      <c r="F212" s="11">
        <v>1</v>
      </c>
      <c r="G212" s="5" t="s">
        <v>0</v>
      </c>
      <c r="H212" s="42">
        <v>88.211382113821145</v>
      </c>
      <c r="I212" s="7">
        <f t="shared" si="24"/>
        <v>88.21</v>
      </c>
      <c r="J212" s="7">
        <f t="shared" si="25"/>
        <v>108.39</v>
      </c>
    </row>
    <row r="213" spans="1:10" ht="28.5" x14ac:dyDescent="0.25">
      <c r="A213" s="5" t="s">
        <v>892</v>
      </c>
      <c r="B213" s="5" t="s">
        <v>354</v>
      </c>
      <c r="C213" s="5" t="s">
        <v>688</v>
      </c>
      <c r="D213" s="6" t="s">
        <v>291</v>
      </c>
      <c r="E213" s="19">
        <v>3</v>
      </c>
      <c r="F213" s="11">
        <v>3</v>
      </c>
      <c r="G213" s="5" t="s">
        <v>0</v>
      </c>
      <c r="H213" s="42">
        <v>114.16260162601625</v>
      </c>
      <c r="I213" s="7">
        <f t="shared" si="24"/>
        <v>342.49</v>
      </c>
      <c r="J213" s="7">
        <f t="shared" si="25"/>
        <v>420.85</v>
      </c>
    </row>
    <row r="214" spans="1:10" ht="28.5" x14ac:dyDescent="0.25">
      <c r="A214" s="5" t="s">
        <v>893</v>
      </c>
      <c r="B214" s="5" t="s">
        <v>355</v>
      </c>
      <c r="C214" s="5" t="s">
        <v>688</v>
      </c>
      <c r="D214" s="6" t="s">
        <v>356</v>
      </c>
      <c r="E214" s="19">
        <v>4</v>
      </c>
      <c r="F214" s="11">
        <v>4</v>
      </c>
      <c r="G214" s="5" t="s">
        <v>0</v>
      </c>
      <c r="H214" s="42">
        <v>130.30081300813009</v>
      </c>
      <c r="I214" s="7">
        <f t="shared" si="24"/>
        <v>521.20000000000005</v>
      </c>
      <c r="J214" s="7">
        <f t="shared" si="25"/>
        <v>640.45000000000005</v>
      </c>
    </row>
    <row r="215" spans="1:10" ht="28.5" x14ac:dyDescent="0.25">
      <c r="A215" s="5" t="s">
        <v>894</v>
      </c>
      <c r="B215" s="5" t="s">
        <v>357</v>
      </c>
      <c r="C215" s="5" t="s">
        <v>688</v>
      </c>
      <c r="D215" s="6" t="s">
        <v>358</v>
      </c>
      <c r="E215" s="19">
        <v>1</v>
      </c>
      <c r="F215" s="11">
        <v>1</v>
      </c>
      <c r="G215" s="5" t="s">
        <v>0</v>
      </c>
      <c r="H215" s="42">
        <v>392.09756097560972</v>
      </c>
      <c r="I215" s="7">
        <f t="shared" si="24"/>
        <v>392.1</v>
      </c>
      <c r="J215" s="7">
        <f t="shared" si="25"/>
        <v>481.81</v>
      </c>
    </row>
    <row r="216" spans="1:10" ht="28.5" x14ac:dyDescent="0.25">
      <c r="A216" s="5" t="s">
        <v>895</v>
      </c>
      <c r="B216" s="5" t="s">
        <v>359</v>
      </c>
      <c r="C216" s="5" t="s">
        <v>688</v>
      </c>
      <c r="D216" s="6" t="s">
        <v>295</v>
      </c>
      <c r="E216" s="19">
        <v>1</v>
      </c>
      <c r="F216" s="11">
        <v>1</v>
      </c>
      <c r="G216" s="5" t="s">
        <v>0</v>
      </c>
      <c r="H216" s="42">
        <v>588.14634146341461</v>
      </c>
      <c r="I216" s="7">
        <f t="shared" si="24"/>
        <v>588.15</v>
      </c>
      <c r="J216" s="7">
        <f t="shared" si="25"/>
        <v>722.72</v>
      </c>
    </row>
    <row r="217" spans="1:10" ht="28.5" x14ac:dyDescent="0.25">
      <c r="A217" s="5" t="s">
        <v>896</v>
      </c>
      <c r="B217" s="5" t="s">
        <v>360</v>
      </c>
      <c r="C217" s="5" t="s">
        <v>688</v>
      </c>
      <c r="D217" s="6" t="s">
        <v>361</v>
      </c>
      <c r="E217" s="19">
        <v>1</v>
      </c>
      <c r="F217" s="11">
        <v>1</v>
      </c>
      <c r="G217" s="5" t="s">
        <v>0</v>
      </c>
      <c r="H217" s="42">
        <v>191.14634146341464</v>
      </c>
      <c r="I217" s="7">
        <f t="shared" si="24"/>
        <v>191.15</v>
      </c>
      <c r="J217" s="7">
        <f t="shared" si="25"/>
        <v>234.89</v>
      </c>
    </row>
    <row r="218" spans="1:10" ht="28.5" x14ac:dyDescent="0.25">
      <c r="A218" s="5" t="s">
        <v>897</v>
      </c>
      <c r="B218" s="5" t="s">
        <v>362</v>
      </c>
      <c r="C218" s="5" t="s">
        <v>688</v>
      </c>
      <c r="D218" s="6" t="s">
        <v>363</v>
      </c>
      <c r="E218" s="19">
        <v>1</v>
      </c>
      <c r="F218" s="11">
        <v>1</v>
      </c>
      <c r="G218" s="5" t="s">
        <v>0</v>
      </c>
      <c r="H218" s="42">
        <v>181.17073170731709</v>
      </c>
      <c r="I218" s="7">
        <f t="shared" si="24"/>
        <v>181.17</v>
      </c>
      <c r="J218" s="7">
        <f t="shared" si="25"/>
        <v>222.62</v>
      </c>
    </row>
    <row r="219" spans="1:10" ht="28.5" x14ac:dyDescent="0.25">
      <c r="A219" s="5" t="s">
        <v>898</v>
      </c>
      <c r="B219" s="5" t="s">
        <v>364</v>
      </c>
      <c r="C219" s="5" t="s">
        <v>688</v>
      </c>
      <c r="D219" s="6" t="s">
        <v>365</v>
      </c>
      <c r="E219" s="19">
        <v>1</v>
      </c>
      <c r="F219" s="11">
        <v>1</v>
      </c>
      <c r="G219" s="5" t="s">
        <v>0</v>
      </c>
      <c r="H219" s="42">
        <v>121.39024390243902</v>
      </c>
      <c r="I219" s="7">
        <f t="shared" si="24"/>
        <v>121.39</v>
      </c>
      <c r="J219" s="7">
        <f t="shared" si="25"/>
        <v>149.16</v>
      </c>
    </row>
    <row r="220" spans="1:10" ht="28.5" x14ac:dyDescent="0.25">
      <c r="A220" s="5" t="s">
        <v>899</v>
      </c>
      <c r="B220" s="5" t="s">
        <v>366</v>
      </c>
      <c r="C220" s="5" t="s">
        <v>688</v>
      </c>
      <c r="D220" s="6" t="s">
        <v>367</v>
      </c>
      <c r="E220" s="19">
        <v>2</v>
      </c>
      <c r="F220" s="11">
        <v>2</v>
      </c>
      <c r="G220" s="5" t="s">
        <v>0</v>
      </c>
      <c r="H220" s="42">
        <v>1843.8373983739839</v>
      </c>
      <c r="I220" s="7">
        <f t="shared" ref="I220:I228" si="28">ROUND(F220*H220,2)</f>
        <v>3687.67</v>
      </c>
      <c r="J220" s="7">
        <f t="shared" ref="J220:J228" si="29">ROUND(I220*(1+$B$9),2)</f>
        <v>4531.41</v>
      </c>
    </row>
    <row r="221" spans="1:10" ht="42.75" x14ac:dyDescent="0.25">
      <c r="A221" s="5" t="s">
        <v>900</v>
      </c>
      <c r="B221" s="5" t="s">
        <v>368</v>
      </c>
      <c r="C221" s="5" t="s">
        <v>688</v>
      </c>
      <c r="D221" s="6" t="s">
        <v>369</v>
      </c>
      <c r="E221" s="19">
        <v>11.5</v>
      </c>
      <c r="F221" s="11">
        <v>11.5</v>
      </c>
      <c r="G221" s="5" t="s">
        <v>6</v>
      </c>
      <c r="H221" s="42">
        <v>12607</v>
      </c>
      <c r="I221" s="7">
        <f t="shared" si="28"/>
        <v>144980.5</v>
      </c>
      <c r="J221" s="7">
        <f t="shared" si="29"/>
        <v>178152.04</v>
      </c>
    </row>
    <row r="222" spans="1:10" ht="28.5" x14ac:dyDescent="0.25">
      <c r="A222" s="5" t="s">
        <v>901</v>
      </c>
      <c r="B222" s="5" t="s">
        <v>370</v>
      </c>
      <c r="C222" s="5" t="s">
        <v>688</v>
      </c>
      <c r="D222" s="6" t="s">
        <v>371</v>
      </c>
      <c r="E222" s="19">
        <v>2</v>
      </c>
      <c r="F222" s="11">
        <v>2</v>
      </c>
      <c r="G222" s="5" t="s">
        <v>0</v>
      </c>
      <c r="H222" s="42">
        <v>3107</v>
      </c>
      <c r="I222" s="7">
        <f t="shared" si="28"/>
        <v>6214</v>
      </c>
      <c r="J222" s="7">
        <f t="shared" si="29"/>
        <v>7635.76</v>
      </c>
    </row>
    <row r="223" spans="1:10" ht="28.5" x14ac:dyDescent="0.25">
      <c r="A223" s="5" t="s">
        <v>902</v>
      </c>
      <c r="B223" s="5" t="s">
        <v>372</v>
      </c>
      <c r="C223" s="5" t="s">
        <v>688</v>
      </c>
      <c r="D223" s="6" t="s">
        <v>373</v>
      </c>
      <c r="E223" s="19">
        <v>2</v>
      </c>
      <c r="F223" s="11">
        <v>2</v>
      </c>
      <c r="G223" s="5" t="s">
        <v>0</v>
      </c>
      <c r="H223" s="42">
        <v>4545.8943089430895</v>
      </c>
      <c r="I223" s="7">
        <f t="shared" si="28"/>
        <v>9091.7900000000009</v>
      </c>
      <c r="J223" s="7">
        <f t="shared" si="29"/>
        <v>11171.99</v>
      </c>
    </row>
    <row r="224" spans="1:10" x14ac:dyDescent="0.25">
      <c r="A224" s="13" t="s">
        <v>888</v>
      </c>
      <c r="B224" s="16" t="s">
        <v>889</v>
      </c>
      <c r="C224" s="16"/>
      <c r="D224" s="16"/>
      <c r="E224" s="18"/>
      <c r="F224" s="16"/>
      <c r="G224" s="16"/>
      <c r="H224" s="43"/>
      <c r="I224" s="16"/>
      <c r="J224" s="17">
        <f>SUM(J225:J226)</f>
        <v>19322.61</v>
      </c>
    </row>
    <row r="225" spans="1:10" x14ac:dyDescent="0.25">
      <c r="A225" s="5" t="s">
        <v>905</v>
      </c>
      <c r="B225" s="5" t="s">
        <v>374</v>
      </c>
      <c r="C225" s="5" t="s">
        <v>688</v>
      </c>
      <c r="D225" s="6" t="s">
        <v>375</v>
      </c>
      <c r="E225" s="19">
        <v>2</v>
      </c>
      <c r="F225" s="11">
        <v>2</v>
      </c>
      <c r="G225" s="5" t="s">
        <v>0</v>
      </c>
      <c r="H225" s="42">
        <v>4207.7560975609758</v>
      </c>
      <c r="I225" s="7">
        <f t="shared" si="28"/>
        <v>8415.51</v>
      </c>
      <c r="J225" s="7">
        <f t="shared" si="29"/>
        <v>10340.98</v>
      </c>
    </row>
    <row r="226" spans="1:10" x14ac:dyDescent="0.25">
      <c r="A226" s="5" t="s">
        <v>906</v>
      </c>
      <c r="B226" s="5" t="s">
        <v>376</v>
      </c>
      <c r="C226" s="5" t="s">
        <v>688</v>
      </c>
      <c r="D226" s="6" t="s">
        <v>377</v>
      </c>
      <c r="E226" s="19">
        <v>6</v>
      </c>
      <c r="F226" s="11">
        <v>6</v>
      </c>
      <c r="G226" s="5" t="s">
        <v>9</v>
      </c>
      <c r="H226" s="42">
        <v>1218.2113821138212</v>
      </c>
      <c r="I226" s="7">
        <f t="shared" si="28"/>
        <v>7309.27</v>
      </c>
      <c r="J226" s="7">
        <f t="shared" si="29"/>
        <v>8981.6299999999992</v>
      </c>
    </row>
    <row r="227" spans="1:10" x14ac:dyDescent="0.25">
      <c r="A227" s="13" t="s">
        <v>904</v>
      </c>
      <c r="B227" s="16" t="s">
        <v>903</v>
      </c>
      <c r="C227" s="16"/>
      <c r="D227" s="16"/>
      <c r="E227" s="18"/>
      <c r="F227" s="16"/>
      <c r="G227" s="16"/>
      <c r="H227" s="43"/>
      <c r="I227" s="16"/>
      <c r="J227" s="17">
        <f>SUM(J228:J240)</f>
        <v>63443.759999999995</v>
      </c>
    </row>
    <row r="228" spans="1:10" ht="28.5" x14ac:dyDescent="0.25">
      <c r="A228" s="5" t="s">
        <v>891</v>
      </c>
      <c r="B228" s="5" t="s">
        <v>378</v>
      </c>
      <c r="C228" s="5" t="s">
        <v>688</v>
      </c>
      <c r="D228" s="6" t="s">
        <v>379</v>
      </c>
      <c r="E228" s="19">
        <v>2</v>
      </c>
      <c r="F228" s="11">
        <v>2</v>
      </c>
      <c r="G228" s="5" t="s">
        <v>0</v>
      </c>
      <c r="H228" s="42">
        <v>301.67479674796749</v>
      </c>
      <c r="I228" s="7">
        <f t="shared" si="28"/>
        <v>603.35</v>
      </c>
      <c r="J228" s="7">
        <f t="shared" si="29"/>
        <v>741.4</v>
      </c>
    </row>
    <row r="229" spans="1:10" x14ac:dyDescent="0.25">
      <c r="A229" s="5" t="s">
        <v>908</v>
      </c>
      <c r="B229" s="5" t="s">
        <v>380</v>
      </c>
      <c r="C229" s="5" t="s">
        <v>688</v>
      </c>
      <c r="D229" s="6" t="s">
        <v>381</v>
      </c>
      <c r="E229" s="19">
        <v>9</v>
      </c>
      <c r="F229" s="11">
        <v>9</v>
      </c>
      <c r="G229" s="5" t="s">
        <v>0</v>
      </c>
      <c r="H229" s="42">
        <v>652.32520325203257</v>
      </c>
      <c r="I229" s="7">
        <f t="shared" ref="I229:I294" si="30">ROUND(F229*H229,2)</f>
        <v>5870.93</v>
      </c>
      <c r="J229" s="7">
        <f t="shared" ref="J229:J294" si="31">ROUND(I229*(1+$B$9),2)</f>
        <v>7214.2</v>
      </c>
    </row>
    <row r="230" spans="1:10" ht="42.75" x14ac:dyDescent="0.25">
      <c r="A230" s="5" t="s">
        <v>909</v>
      </c>
      <c r="B230" s="5" t="s">
        <v>382</v>
      </c>
      <c r="C230" s="5" t="s">
        <v>688</v>
      </c>
      <c r="D230" s="6" t="s">
        <v>383</v>
      </c>
      <c r="E230" s="19">
        <v>15</v>
      </c>
      <c r="F230" s="11">
        <v>15</v>
      </c>
      <c r="G230" s="5" t="s">
        <v>0</v>
      </c>
      <c r="H230" s="42">
        <v>1026.1544715447155</v>
      </c>
      <c r="I230" s="7">
        <f t="shared" si="30"/>
        <v>15392.32</v>
      </c>
      <c r="J230" s="7">
        <f t="shared" si="31"/>
        <v>18914.080000000002</v>
      </c>
    </row>
    <row r="231" spans="1:10" ht="28.5" x14ac:dyDescent="0.25">
      <c r="A231" s="5" t="s">
        <v>910</v>
      </c>
      <c r="B231" s="5" t="s">
        <v>384</v>
      </c>
      <c r="C231" s="5" t="s">
        <v>688</v>
      </c>
      <c r="D231" s="6" t="s">
        <v>385</v>
      </c>
      <c r="E231" s="19">
        <v>4</v>
      </c>
      <c r="F231" s="11">
        <v>4</v>
      </c>
      <c r="G231" s="5" t="s">
        <v>0</v>
      </c>
      <c r="H231" s="42">
        <v>1009.0325203252032</v>
      </c>
      <c r="I231" s="7">
        <f t="shared" si="30"/>
        <v>4036.13</v>
      </c>
      <c r="J231" s="7">
        <f t="shared" si="31"/>
        <v>4959.6000000000004</v>
      </c>
    </row>
    <row r="232" spans="1:10" ht="28.5" x14ac:dyDescent="0.25">
      <c r="A232" s="5" t="s">
        <v>911</v>
      </c>
      <c r="B232" s="5" t="s">
        <v>386</v>
      </c>
      <c r="C232" s="5" t="s">
        <v>688</v>
      </c>
      <c r="D232" s="6" t="s">
        <v>387</v>
      </c>
      <c r="E232" s="19">
        <v>8</v>
      </c>
      <c r="F232" s="11">
        <v>8</v>
      </c>
      <c r="G232" s="5" t="s">
        <v>0</v>
      </c>
      <c r="H232" s="42">
        <v>101.04878048780489</v>
      </c>
      <c r="I232" s="7">
        <f t="shared" si="30"/>
        <v>808.39</v>
      </c>
      <c r="J232" s="7">
        <f t="shared" si="31"/>
        <v>993.35</v>
      </c>
    </row>
    <row r="233" spans="1:10" ht="28.5" x14ac:dyDescent="0.25">
      <c r="A233" s="5" t="s">
        <v>912</v>
      </c>
      <c r="B233" s="5" t="s">
        <v>388</v>
      </c>
      <c r="C233" s="5" t="s">
        <v>688</v>
      </c>
      <c r="D233" s="6" t="s">
        <v>389</v>
      </c>
      <c r="E233" s="19">
        <v>11</v>
      </c>
      <c r="F233" s="11">
        <v>11</v>
      </c>
      <c r="G233" s="5" t="s">
        <v>0</v>
      </c>
      <c r="H233" s="42">
        <v>103.17886178861788</v>
      </c>
      <c r="I233" s="7">
        <f t="shared" si="30"/>
        <v>1134.97</v>
      </c>
      <c r="J233" s="7">
        <f t="shared" si="31"/>
        <v>1394.65</v>
      </c>
    </row>
    <row r="234" spans="1:10" ht="28.5" x14ac:dyDescent="0.25">
      <c r="A234" s="5" t="s">
        <v>913</v>
      </c>
      <c r="B234" s="5" t="s">
        <v>390</v>
      </c>
      <c r="C234" s="5" t="s">
        <v>688</v>
      </c>
      <c r="D234" s="6" t="s">
        <v>391</v>
      </c>
      <c r="E234" s="19">
        <v>10</v>
      </c>
      <c r="F234" s="11">
        <v>10</v>
      </c>
      <c r="G234" s="5" t="s">
        <v>0</v>
      </c>
      <c r="H234" s="42">
        <v>55.000000000000007</v>
      </c>
      <c r="I234" s="7">
        <f t="shared" si="30"/>
        <v>550</v>
      </c>
      <c r="J234" s="7">
        <f t="shared" si="31"/>
        <v>675.84</v>
      </c>
    </row>
    <row r="235" spans="1:10" ht="42.75" x14ac:dyDescent="0.25">
      <c r="A235" s="5" t="s">
        <v>914</v>
      </c>
      <c r="B235" s="5" t="s">
        <v>392</v>
      </c>
      <c r="C235" s="5" t="s">
        <v>688</v>
      </c>
      <c r="D235" s="6" t="s">
        <v>393</v>
      </c>
      <c r="E235" s="19">
        <v>6.5</v>
      </c>
      <c r="F235" s="11">
        <v>6.5</v>
      </c>
      <c r="G235" s="5" t="s">
        <v>6</v>
      </c>
      <c r="H235" s="42">
        <v>347.99186991869919</v>
      </c>
      <c r="I235" s="7">
        <f t="shared" si="30"/>
        <v>2261.9499999999998</v>
      </c>
      <c r="J235" s="7">
        <f t="shared" si="31"/>
        <v>2779.48</v>
      </c>
    </row>
    <row r="236" spans="1:10" x14ac:dyDescent="0.25">
      <c r="A236" s="5" t="s">
        <v>915</v>
      </c>
      <c r="B236" s="5" t="s">
        <v>394</v>
      </c>
      <c r="C236" s="5" t="s">
        <v>688</v>
      </c>
      <c r="D236" s="6" t="s">
        <v>395</v>
      </c>
      <c r="E236" s="19">
        <v>2</v>
      </c>
      <c r="F236" s="11">
        <v>2</v>
      </c>
      <c r="G236" s="5" t="s">
        <v>0</v>
      </c>
      <c r="H236" s="42">
        <v>454.95934959349597</v>
      </c>
      <c r="I236" s="7">
        <f t="shared" si="30"/>
        <v>909.92</v>
      </c>
      <c r="J236" s="7">
        <f t="shared" si="31"/>
        <v>1118.1099999999999</v>
      </c>
    </row>
    <row r="237" spans="1:10" ht="28.5" x14ac:dyDescent="0.25">
      <c r="A237" s="5" t="s">
        <v>916</v>
      </c>
      <c r="B237" s="5" t="s">
        <v>396</v>
      </c>
      <c r="C237" s="5" t="s">
        <v>688</v>
      </c>
      <c r="D237" s="6" t="s">
        <v>1247</v>
      </c>
      <c r="E237" s="19">
        <v>3</v>
      </c>
      <c r="F237" s="11">
        <v>3</v>
      </c>
      <c r="G237" s="5" t="s">
        <v>9</v>
      </c>
      <c r="H237" s="42">
        <v>2973.0487804878048</v>
      </c>
      <c r="I237" s="7">
        <f t="shared" si="30"/>
        <v>8919.15</v>
      </c>
      <c r="J237" s="7">
        <f t="shared" si="31"/>
        <v>10959.85</v>
      </c>
    </row>
    <row r="238" spans="1:10" ht="42.75" x14ac:dyDescent="0.25">
      <c r="A238" s="5" t="s">
        <v>917</v>
      </c>
      <c r="B238" s="5" t="s">
        <v>397</v>
      </c>
      <c r="C238" s="5" t="s">
        <v>688</v>
      </c>
      <c r="D238" s="6" t="s">
        <v>1248</v>
      </c>
      <c r="E238" s="19">
        <v>3</v>
      </c>
      <c r="F238" s="11">
        <v>3</v>
      </c>
      <c r="G238" s="5" t="s">
        <v>9</v>
      </c>
      <c r="H238" s="42">
        <v>1714.3821138211383</v>
      </c>
      <c r="I238" s="7">
        <f t="shared" si="30"/>
        <v>5143.1499999999996</v>
      </c>
      <c r="J238" s="7">
        <f t="shared" si="31"/>
        <v>6319.9</v>
      </c>
    </row>
    <row r="239" spans="1:10" x14ac:dyDescent="0.25">
      <c r="A239" s="5" t="s">
        <v>918</v>
      </c>
      <c r="B239" s="5" t="s">
        <v>398</v>
      </c>
      <c r="C239" s="5" t="s">
        <v>688</v>
      </c>
      <c r="D239" s="6" t="s">
        <v>399</v>
      </c>
      <c r="E239" s="19">
        <v>1</v>
      </c>
      <c r="F239" s="11">
        <v>1</v>
      </c>
      <c r="G239" s="5" t="s">
        <v>0</v>
      </c>
      <c r="H239" s="42">
        <v>3444.4308943089427</v>
      </c>
      <c r="I239" s="7">
        <f t="shared" si="30"/>
        <v>3444.43</v>
      </c>
      <c r="J239" s="7">
        <f t="shared" si="31"/>
        <v>4232.5200000000004</v>
      </c>
    </row>
    <row r="240" spans="1:10" ht="42.75" x14ac:dyDescent="0.25">
      <c r="A240" s="5" t="s">
        <v>919</v>
      </c>
      <c r="B240" s="5" t="s">
        <v>400</v>
      </c>
      <c r="C240" s="5" t="s">
        <v>688</v>
      </c>
      <c r="D240" s="6" t="s">
        <v>1249</v>
      </c>
      <c r="E240" s="19">
        <v>1</v>
      </c>
      <c r="F240" s="11">
        <v>1</v>
      </c>
      <c r="G240" s="5" t="s">
        <v>9</v>
      </c>
      <c r="H240" s="42">
        <v>2555.9674796747968</v>
      </c>
      <c r="I240" s="7">
        <f t="shared" si="30"/>
        <v>2555.9699999999998</v>
      </c>
      <c r="J240" s="7">
        <f t="shared" si="31"/>
        <v>3140.78</v>
      </c>
    </row>
    <row r="241" spans="1:10" x14ac:dyDescent="0.25">
      <c r="A241" s="13" t="s">
        <v>907</v>
      </c>
      <c r="B241" s="16" t="s">
        <v>920</v>
      </c>
      <c r="C241" s="16"/>
      <c r="D241" s="16"/>
      <c r="E241" s="18"/>
      <c r="F241" s="16"/>
      <c r="G241" s="16"/>
      <c r="H241" s="43"/>
      <c r="I241" s="16"/>
      <c r="J241" s="17">
        <f>SUM(J242:J246)</f>
        <v>8163.1399999999994</v>
      </c>
    </row>
    <row r="242" spans="1:10" x14ac:dyDescent="0.25">
      <c r="A242" s="5" t="s">
        <v>921</v>
      </c>
      <c r="B242" s="5" t="s">
        <v>401</v>
      </c>
      <c r="C242" s="5" t="s">
        <v>688</v>
      </c>
      <c r="D242" s="6" t="s">
        <v>402</v>
      </c>
      <c r="E242" s="19">
        <v>2</v>
      </c>
      <c r="F242" s="11">
        <v>2</v>
      </c>
      <c r="G242" s="5" t="s">
        <v>0</v>
      </c>
      <c r="H242" s="42">
        <v>979.92682926829264</v>
      </c>
      <c r="I242" s="7">
        <f t="shared" si="30"/>
        <v>1959.85</v>
      </c>
      <c r="J242" s="7">
        <f t="shared" si="31"/>
        <v>2408.2600000000002</v>
      </c>
    </row>
    <row r="243" spans="1:10" ht="28.5" x14ac:dyDescent="0.25">
      <c r="A243" s="5" t="s">
        <v>922</v>
      </c>
      <c r="B243" s="5" t="s">
        <v>403</v>
      </c>
      <c r="C243" s="5" t="s">
        <v>688</v>
      </c>
      <c r="D243" s="6" t="s">
        <v>404</v>
      </c>
      <c r="E243" s="19">
        <v>1</v>
      </c>
      <c r="F243" s="11">
        <v>1</v>
      </c>
      <c r="G243" s="5" t="s">
        <v>0</v>
      </c>
      <c r="H243" s="42">
        <v>2950.8373983739839</v>
      </c>
      <c r="I243" s="7">
        <f t="shared" si="30"/>
        <v>2950.84</v>
      </c>
      <c r="J243" s="7">
        <f t="shared" si="31"/>
        <v>3625.99</v>
      </c>
    </row>
    <row r="244" spans="1:10" x14ac:dyDescent="0.25">
      <c r="A244" s="5" t="s">
        <v>923</v>
      </c>
      <c r="B244" s="5" t="s">
        <v>405</v>
      </c>
      <c r="C244" s="5" t="s">
        <v>688</v>
      </c>
      <c r="D244" s="6" t="s">
        <v>406</v>
      </c>
      <c r="E244" s="19">
        <v>2</v>
      </c>
      <c r="F244" s="11">
        <v>2</v>
      </c>
      <c r="G244" s="5" t="s">
        <v>0</v>
      </c>
      <c r="H244" s="42">
        <v>562.2520325203252</v>
      </c>
      <c r="I244" s="7">
        <f t="shared" si="30"/>
        <v>1124.5</v>
      </c>
      <c r="J244" s="7">
        <f t="shared" si="31"/>
        <v>1381.79</v>
      </c>
    </row>
    <row r="245" spans="1:10" ht="28.5" x14ac:dyDescent="0.25">
      <c r="A245" s="5" t="s">
        <v>924</v>
      </c>
      <c r="B245" s="5" t="s">
        <v>407</v>
      </c>
      <c r="C245" s="5" t="s">
        <v>688</v>
      </c>
      <c r="D245" s="6" t="s">
        <v>408</v>
      </c>
      <c r="E245" s="19">
        <v>2</v>
      </c>
      <c r="F245" s="11">
        <v>2</v>
      </c>
      <c r="G245" s="5" t="s">
        <v>0</v>
      </c>
      <c r="H245" s="42">
        <v>68.902439024390247</v>
      </c>
      <c r="I245" s="7">
        <f t="shared" si="30"/>
        <v>137.80000000000001</v>
      </c>
      <c r="J245" s="7">
        <f t="shared" si="31"/>
        <v>169.33</v>
      </c>
    </row>
    <row r="246" spans="1:10" x14ac:dyDescent="0.25">
      <c r="A246" s="5" t="s">
        <v>925</v>
      </c>
      <c r="B246" s="5" t="s">
        <v>409</v>
      </c>
      <c r="C246" s="5" t="s">
        <v>688</v>
      </c>
      <c r="D246" s="6" t="s">
        <v>410</v>
      </c>
      <c r="E246" s="19">
        <v>1</v>
      </c>
      <c r="F246" s="11">
        <v>1</v>
      </c>
      <c r="G246" s="5" t="s">
        <v>0</v>
      </c>
      <c r="H246" s="42">
        <v>470.18699186991876</v>
      </c>
      <c r="I246" s="7">
        <f t="shared" si="30"/>
        <v>470.19</v>
      </c>
      <c r="J246" s="7">
        <f t="shared" si="31"/>
        <v>577.77</v>
      </c>
    </row>
    <row r="247" spans="1:10" x14ac:dyDescent="0.25">
      <c r="A247" s="13" t="s">
        <v>926</v>
      </c>
      <c r="B247" s="16" t="s">
        <v>927</v>
      </c>
      <c r="C247" s="16"/>
      <c r="D247" s="16"/>
      <c r="E247" s="18"/>
      <c r="F247" s="16"/>
      <c r="G247" s="16"/>
      <c r="H247" s="43"/>
      <c r="I247" s="16"/>
      <c r="J247" s="17">
        <f>SUM(J248:J348)/2</f>
        <v>211648.44999999998</v>
      </c>
    </row>
    <row r="248" spans="1:10" s="22" customFormat="1" x14ac:dyDescent="0.25">
      <c r="A248" s="13" t="s">
        <v>932</v>
      </c>
      <c r="B248" s="16" t="s">
        <v>933</v>
      </c>
      <c r="C248" s="16"/>
      <c r="D248" s="16"/>
      <c r="E248" s="18"/>
      <c r="F248" s="16"/>
      <c r="G248" s="16"/>
      <c r="H248" s="43"/>
      <c r="I248" s="16"/>
      <c r="J248" s="17">
        <f>SUM(J249:J252)</f>
        <v>7608.18</v>
      </c>
    </row>
    <row r="249" spans="1:10" ht="42.75" x14ac:dyDescent="0.25">
      <c r="A249" s="31" t="s">
        <v>936</v>
      </c>
      <c r="B249" s="31" t="s">
        <v>53</v>
      </c>
      <c r="C249" s="31" t="s">
        <v>76</v>
      </c>
      <c r="D249" s="32" t="s">
        <v>54</v>
      </c>
      <c r="E249" s="33">
        <v>14</v>
      </c>
      <c r="F249" s="34">
        <v>14</v>
      </c>
      <c r="G249" s="31" t="s">
        <v>6</v>
      </c>
      <c r="H249" s="42">
        <v>46.76</v>
      </c>
      <c r="I249" s="35">
        <f t="shared" si="30"/>
        <v>654.64</v>
      </c>
      <c r="J249" s="35">
        <f t="shared" si="31"/>
        <v>804.42</v>
      </c>
    </row>
    <row r="250" spans="1:10" ht="42.75" x14ac:dyDescent="0.25">
      <c r="A250" s="31" t="s">
        <v>937</v>
      </c>
      <c r="B250" s="31" t="s">
        <v>55</v>
      </c>
      <c r="C250" s="31" t="s">
        <v>76</v>
      </c>
      <c r="D250" s="32" t="s">
        <v>56</v>
      </c>
      <c r="E250" s="33">
        <v>56</v>
      </c>
      <c r="F250" s="34">
        <v>56</v>
      </c>
      <c r="G250" s="31" t="s">
        <v>6</v>
      </c>
      <c r="H250" s="42">
        <v>79.92</v>
      </c>
      <c r="I250" s="35">
        <f t="shared" si="30"/>
        <v>4475.5200000000004</v>
      </c>
      <c r="J250" s="35">
        <f t="shared" si="31"/>
        <v>5499.52</v>
      </c>
    </row>
    <row r="251" spans="1:10" ht="42.75" x14ac:dyDescent="0.25">
      <c r="A251" s="31" t="s">
        <v>938</v>
      </c>
      <c r="B251" s="31" t="s">
        <v>426</v>
      </c>
      <c r="C251" s="31" t="s">
        <v>688</v>
      </c>
      <c r="D251" s="32" t="s">
        <v>427</v>
      </c>
      <c r="E251" s="33">
        <v>14</v>
      </c>
      <c r="F251" s="34">
        <v>14</v>
      </c>
      <c r="G251" s="31" t="s">
        <v>6</v>
      </c>
      <c r="H251" s="42">
        <v>56.951219512195124</v>
      </c>
      <c r="I251" s="35">
        <f t="shared" si="30"/>
        <v>797.32</v>
      </c>
      <c r="J251" s="35">
        <f t="shared" si="31"/>
        <v>979.75</v>
      </c>
    </row>
    <row r="252" spans="1:10" ht="28.5" x14ac:dyDescent="0.25">
      <c r="A252" s="31" t="s">
        <v>939</v>
      </c>
      <c r="B252" s="31" t="s">
        <v>428</v>
      </c>
      <c r="C252" s="31" t="s">
        <v>688</v>
      </c>
      <c r="D252" s="32" t="s">
        <v>306</v>
      </c>
      <c r="E252" s="33">
        <v>14</v>
      </c>
      <c r="F252" s="34">
        <v>14</v>
      </c>
      <c r="G252" s="31" t="s">
        <v>6</v>
      </c>
      <c r="H252" s="42">
        <v>18.86178861788618</v>
      </c>
      <c r="I252" s="35">
        <f t="shared" si="30"/>
        <v>264.07</v>
      </c>
      <c r="J252" s="35">
        <f t="shared" si="31"/>
        <v>324.49</v>
      </c>
    </row>
    <row r="253" spans="1:10" x14ac:dyDescent="0.25">
      <c r="A253" s="13" t="s">
        <v>934</v>
      </c>
      <c r="B253" s="16" t="s">
        <v>935</v>
      </c>
      <c r="C253" s="16"/>
      <c r="D253" s="16"/>
      <c r="E253" s="18"/>
      <c r="F253" s="16"/>
      <c r="G253" s="16"/>
      <c r="H253" s="43"/>
      <c r="I253" s="16"/>
      <c r="J253" s="17">
        <f>SUM(J254:J261)</f>
        <v>1876.2</v>
      </c>
    </row>
    <row r="254" spans="1:10" ht="28.5" x14ac:dyDescent="0.25">
      <c r="A254" s="31" t="s">
        <v>942</v>
      </c>
      <c r="B254" s="31" t="s">
        <v>429</v>
      </c>
      <c r="C254" s="31" t="s">
        <v>688</v>
      </c>
      <c r="D254" s="32" t="s">
        <v>430</v>
      </c>
      <c r="E254" s="33">
        <v>0.27</v>
      </c>
      <c r="F254" s="34">
        <v>0.27</v>
      </c>
      <c r="G254" s="31" t="s">
        <v>3</v>
      </c>
      <c r="H254" s="42">
        <v>1476.2926829268292</v>
      </c>
      <c r="I254" s="35">
        <f t="shared" si="30"/>
        <v>398.6</v>
      </c>
      <c r="J254" s="35">
        <f t="shared" si="31"/>
        <v>489.8</v>
      </c>
    </row>
    <row r="255" spans="1:10" ht="28.5" x14ac:dyDescent="0.25">
      <c r="A255" s="31" t="s">
        <v>943</v>
      </c>
      <c r="B255" s="31" t="s">
        <v>431</v>
      </c>
      <c r="C255" s="31" t="s">
        <v>688</v>
      </c>
      <c r="D255" s="32" t="s">
        <v>432</v>
      </c>
      <c r="E255" s="33">
        <v>1</v>
      </c>
      <c r="F255" s="34">
        <v>1</v>
      </c>
      <c r="G255" s="31" t="s">
        <v>0</v>
      </c>
      <c r="H255" s="42">
        <v>116.38211382113822</v>
      </c>
      <c r="I255" s="35">
        <f t="shared" si="30"/>
        <v>116.38</v>
      </c>
      <c r="J255" s="35">
        <f t="shared" si="31"/>
        <v>143.01</v>
      </c>
    </row>
    <row r="256" spans="1:10" ht="28.5" x14ac:dyDescent="0.25">
      <c r="A256" s="31" t="s">
        <v>944</v>
      </c>
      <c r="B256" s="31" t="s">
        <v>33</v>
      </c>
      <c r="C256" s="31" t="s">
        <v>688</v>
      </c>
      <c r="D256" s="32" t="s">
        <v>433</v>
      </c>
      <c r="E256" s="33">
        <v>2</v>
      </c>
      <c r="F256" s="34">
        <v>2</v>
      </c>
      <c r="G256" s="31" t="s">
        <v>0</v>
      </c>
      <c r="H256" s="42">
        <v>148.4959349593496</v>
      </c>
      <c r="I256" s="35">
        <f t="shared" si="30"/>
        <v>296.99</v>
      </c>
      <c r="J256" s="35">
        <f t="shared" si="31"/>
        <v>364.94</v>
      </c>
    </row>
    <row r="257" spans="1:10" ht="28.5" x14ac:dyDescent="0.25">
      <c r="A257" s="31" t="s">
        <v>945</v>
      </c>
      <c r="B257" s="31" t="s">
        <v>434</v>
      </c>
      <c r="C257" s="31" t="s">
        <v>688</v>
      </c>
      <c r="D257" s="32" t="s">
        <v>435</v>
      </c>
      <c r="E257" s="33">
        <v>1</v>
      </c>
      <c r="F257" s="34">
        <v>1</v>
      </c>
      <c r="G257" s="31" t="s">
        <v>0</v>
      </c>
      <c r="H257" s="42">
        <v>516.72357723577238</v>
      </c>
      <c r="I257" s="35">
        <f t="shared" si="30"/>
        <v>516.72</v>
      </c>
      <c r="J257" s="35">
        <f t="shared" si="31"/>
        <v>634.95000000000005</v>
      </c>
    </row>
    <row r="258" spans="1:10" ht="28.5" x14ac:dyDescent="0.25">
      <c r="A258" s="31" t="s">
        <v>946</v>
      </c>
      <c r="B258" s="31" t="s">
        <v>438</v>
      </c>
      <c r="C258" s="31" t="s">
        <v>688</v>
      </c>
      <c r="D258" s="32" t="s">
        <v>439</v>
      </c>
      <c r="E258" s="33">
        <v>2</v>
      </c>
      <c r="F258" s="34">
        <v>2</v>
      </c>
      <c r="G258" s="31" t="s">
        <v>6</v>
      </c>
      <c r="H258" s="42">
        <v>20.86178861788618</v>
      </c>
      <c r="I258" s="35">
        <f t="shared" si="30"/>
        <v>41.72</v>
      </c>
      <c r="J258" s="35">
        <f t="shared" si="31"/>
        <v>51.27</v>
      </c>
    </row>
    <row r="259" spans="1:10" ht="28.5" x14ac:dyDescent="0.25">
      <c r="A259" s="31" t="s">
        <v>947</v>
      </c>
      <c r="B259" s="31" t="s">
        <v>440</v>
      </c>
      <c r="C259" s="31" t="s">
        <v>688</v>
      </c>
      <c r="D259" s="32" t="s">
        <v>441</v>
      </c>
      <c r="E259" s="33">
        <v>1</v>
      </c>
      <c r="F259" s="34">
        <v>1</v>
      </c>
      <c r="G259" s="31" t="s">
        <v>6</v>
      </c>
      <c r="H259" s="42">
        <v>35.975609756097562</v>
      </c>
      <c r="I259" s="35">
        <f t="shared" si="30"/>
        <v>35.979999999999997</v>
      </c>
      <c r="J259" s="35">
        <f t="shared" si="31"/>
        <v>44.21</v>
      </c>
    </row>
    <row r="260" spans="1:10" ht="28.5" x14ac:dyDescent="0.25">
      <c r="A260" s="31" t="s">
        <v>948</v>
      </c>
      <c r="B260" s="31" t="s">
        <v>442</v>
      </c>
      <c r="C260" s="31" t="s">
        <v>688</v>
      </c>
      <c r="D260" s="32" t="s">
        <v>443</v>
      </c>
      <c r="E260" s="33">
        <v>1</v>
      </c>
      <c r="F260" s="34">
        <v>1</v>
      </c>
      <c r="G260" s="31" t="s">
        <v>6</v>
      </c>
      <c r="H260" s="42">
        <v>46.983739837398375</v>
      </c>
      <c r="I260" s="35">
        <f t="shared" si="30"/>
        <v>46.98</v>
      </c>
      <c r="J260" s="35">
        <f t="shared" si="31"/>
        <v>57.73</v>
      </c>
    </row>
    <row r="261" spans="1:10" ht="28.5" x14ac:dyDescent="0.25">
      <c r="A261" s="31" t="s">
        <v>949</v>
      </c>
      <c r="B261" s="31" t="s">
        <v>444</v>
      </c>
      <c r="C261" s="31" t="s">
        <v>688</v>
      </c>
      <c r="D261" s="32" t="s">
        <v>420</v>
      </c>
      <c r="E261" s="33">
        <v>1</v>
      </c>
      <c r="F261" s="34">
        <v>1</v>
      </c>
      <c r="G261" s="31" t="s">
        <v>0</v>
      </c>
      <c r="H261" s="42">
        <v>73.479674796747972</v>
      </c>
      <c r="I261" s="35">
        <f t="shared" si="30"/>
        <v>73.48</v>
      </c>
      <c r="J261" s="35">
        <f t="shared" si="31"/>
        <v>90.29</v>
      </c>
    </row>
    <row r="262" spans="1:10" x14ac:dyDescent="0.25">
      <c r="A262" s="13" t="s">
        <v>940</v>
      </c>
      <c r="B262" s="16" t="s">
        <v>941</v>
      </c>
      <c r="C262" s="16"/>
      <c r="D262" s="16"/>
      <c r="E262" s="18"/>
      <c r="F262" s="16"/>
      <c r="G262" s="16"/>
      <c r="H262" s="43"/>
      <c r="I262" s="16"/>
      <c r="J262" s="17">
        <f>SUM(J263:J277)</f>
        <v>20089.569999999996</v>
      </c>
    </row>
    <row r="263" spans="1:10" ht="42.75" x14ac:dyDescent="0.25">
      <c r="A263" s="31" t="s">
        <v>950</v>
      </c>
      <c r="B263" s="31" t="s">
        <v>445</v>
      </c>
      <c r="C263" s="31" t="s">
        <v>688</v>
      </c>
      <c r="D263" s="32" t="s">
        <v>446</v>
      </c>
      <c r="E263" s="33">
        <v>4</v>
      </c>
      <c r="F263" s="34">
        <v>4</v>
      </c>
      <c r="G263" s="31" t="s">
        <v>6</v>
      </c>
      <c r="H263" s="42">
        <v>78.333333333333329</v>
      </c>
      <c r="I263" s="35">
        <f t="shared" si="30"/>
        <v>313.33</v>
      </c>
      <c r="J263" s="35">
        <f t="shared" si="31"/>
        <v>385.02</v>
      </c>
    </row>
    <row r="264" spans="1:10" ht="42.75" x14ac:dyDescent="0.25">
      <c r="A264" s="31" t="s">
        <v>953</v>
      </c>
      <c r="B264" s="31" t="s">
        <v>447</v>
      </c>
      <c r="C264" s="31" t="s">
        <v>688</v>
      </c>
      <c r="D264" s="32" t="s">
        <v>448</v>
      </c>
      <c r="E264" s="33">
        <v>1</v>
      </c>
      <c r="F264" s="34">
        <v>1</v>
      </c>
      <c r="G264" s="31" t="s">
        <v>6</v>
      </c>
      <c r="H264" s="42">
        <v>91.552845528455279</v>
      </c>
      <c r="I264" s="35">
        <f t="shared" si="30"/>
        <v>91.55</v>
      </c>
      <c r="J264" s="35">
        <f t="shared" si="31"/>
        <v>112.5</v>
      </c>
    </row>
    <row r="265" spans="1:10" ht="42.75" x14ac:dyDescent="0.25">
      <c r="A265" s="31" t="s">
        <v>954</v>
      </c>
      <c r="B265" s="31" t="s">
        <v>449</v>
      </c>
      <c r="C265" s="31" t="s">
        <v>688</v>
      </c>
      <c r="D265" s="32" t="s">
        <v>425</v>
      </c>
      <c r="E265" s="33">
        <v>148</v>
      </c>
      <c r="F265" s="34">
        <v>148</v>
      </c>
      <c r="G265" s="31" t="s">
        <v>6</v>
      </c>
      <c r="H265" s="42">
        <v>34.894308943089435</v>
      </c>
      <c r="I265" s="35">
        <f t="shared" si="30"/>
        <v>5164.3599999999997</v>
      </c>
      <c r="J265" s="35">
        <f t="shared" si="31"/>
        <v>6345.97</v>
      </c>
    </row>
    <row r="266" spans="1:10" ht="28.5" x14ac:dyDescent="0.25">
      <c r="A266" s="31" t="s">
        <v>955</v>
      </c>
      <c r="B266" s="31" t="s">
        <v>450</v>
      </c>
      <c r="C266" s="31" t="s">
        <v>688</v>
      </c>
      <c r="D266" s="32" t="s">
        <v>306</v>
      </c>
      <c r="E266" s="33">
        <v>111</v>
      </c>
      <c r="F266" s="34">
        <v>111</v>
      </c>
      <c r="G266" s="31" t="s">
        <v>6</v>
      </c>
      <c r="H266" s="42">
        <v>18.86178861788618</v>
      </c>
      <c r="I266" s="35">
        <f t="shared" si="30"/>
        <v>2093.66</v>
      </c>
      <c r="J266" s="35">
        <f t="shared" si="31"/>
        <v>2572.69</v>
      </c>
    </row>
    <row r="267" spans="1:10" ht="28.5" x14ac:dyDescent="0.25">
      <c r="A267" s="31" t="s">
        <v>956</v>
      </c>
      <c r="B267" s="31" t="s">
        <v>451</v>
      </c>
      <c r="C267" s="31" t="s">
        <v>688</v>
      </c>
      <c r="D267" s="32" t="s">
        <v>452</v>
      </c>
      <c r="E267" s="33">
        <v>1</v>
      </c>
      <c r="F267" s="34">
        <v>1</v>
      </c>
      <c r="G267" s="31" t="s">
        <v>0</v>
      </c>
      <c r="H267" s="42">
        <v>357.20325203252037</v>
      </c>
      <c r="I267" s="35">
        <f t="shared" si="30"/>
        <v>357.2</v>
      </c>
      <c r="J267" s="35">
        <f t="shared" si="31"/>
        <v>438.93</v>
      </c>
    </row>
    <row r="268" spans="1:10" ht="28.5" x14ac:dyDescent="0.25">
      <c r="A268" s="31" t="s">
        <v>957</v>
      </c>
      <c r="B268" s="31" t="s">
        <v>453</v>
      </c>
      <c r="C268" s="31" t="s">
        <v>688</v>
      </c>
      <c r="D268" s="32" t="s">
        <v>454</v>
      </c>
      <c r="E268" s="33">
        <v>2</v>
      </c>
      <c r="F268" s="34">
        <v>2</v>
      </c>
      <c r="G268" s="31" t="s">
        <v>0</v>
      </c>
      <c r="H268" s="42">
        <v>425.47154471544718</v>
      </c>
      <c r="I268" s="35">
        <f t="shared" si="30"/>
        <v>850.94</v>
      </c>
      <c r="J268" s="35">
        <f t="shared" si="31"/>
        <v>1045.6400000000001</v>
      </c>
    </row>
    <row r="269" spans="1:10" ht="28.5" x14ac:dyDescent="0.25">
      <c r="A269" s="31" t="s">
        <v>958</v>
      </c>
      <c r="B269" s="31" t="s">
        <v>455</v>
      </c>
      <c r="C269" s="31" t="s">
        <v>688</v>
      </c>
      <c r="D269" s="32" t="s">
        <v>456</v>
      </c>
      <c r="E269" s="33">
        <v>1</v>
      </c>
      <c r="F269" s="34">
        <v>1</v>
      </c>
      <c r="G269" s="31" t="s">
        <v>0</v>
      </c>
      <c r="H269" s="42">
        <v>604.54471544715454</v>
      </c>
      <c r="I269" s="35">
        <f t="shared" si="30"/>
        <v>604.54</v>
      </c>
      <c r="J269" s="35">
        <f t="shared" si="31"/>
        <v>742.86</v>
      </c>
    </row>
    <row r="270" spans="1:10" ht="28.5" x14ac:dyDescent="0.25">
      <c r="A270" s="31" t="s">
        <v>959</v>
      </c>
      <c r="B270" s="31" t="s">
        <v>457</v>
      </c>
      <c r="C270" s="31" t="s">
        <v>688</v>
      </c>
      <c r="D270" s="32" t="s">
        <v>458</v>
      </c>
      <c r="E270" s="33">
        <v>1</v>
      </c>
      <c r="F270" s="34">
        <v>1</v>
      </c>
      <c r="G270" s="31" t="s">
        <v>0</v>
      </c>
      <c r="H270" s="42">
        <v>916.32520325203245</v>
      </c>
      <c r="I270" s="35">
        <f t="shared" si="30"/>
        <v>916.33</v>
      </c>
      <c r="J270" s="35">
        <f t="shared" si="31"/>
        <v>1125.99</v>
      </c>
    </row>
    <row r="271" spans="1:10" ht="28.5" x14ac:dyDescent="0.25">
      <c r="A271" s="31" t="s">
        <v>960</v>
      </c>
      <c r="B271" s="31" t="s">
        <v>459</v>
      </c>
      <c r="C271" s="31" t="s">
        <v>688</v>
      </c>
      <c r="D271" s="32" t="s">
        <v>460</v>
      </c>
      <c r="E271" s="33">
        <v>2</v>
      </c>
      <c r="F271" s="34">
        <v>2</v>
      </c>
      <c r="G271" s="31" t="s">
        <v>0</v>
      </c>
      <c r="H271" s="42">
        <v>91.845528455284551</v>
      </c>
      <c r="I271" s="35">
        <f t="shared" si="30"/>
        <v>183.69</v>
      </c>
      <c r="J271" s="35">
        <f t="shared" si="31"/>
        <v>225.72</v>
      </c>
    </row>
    <row r="272" spans="1:10" ht="28.5" x14ac:dyDescent="0.25">
      <c r="A272" s="31" t="s">
        <v>961</v>
      </c>
      <c r="B272" s="31" t="s">
        <v>461</v>
      </c>
      <c r="C272" s="31" t="s">
        <v>688</v>
      </c>
      <c r="D272" s="32" t="s">
        <v>420</v>
      </c>
      <c r="E272" s="33">
        <v>26</v>
      </c>
      <c r="F272" s="34">
        <v>26</v>
      </c>
      <c r="G272" s="31" t="s">
        <v>0</v>
      </c>
      <c r="H272" s="42">
        <v>88.195121951219519</v>
      </c>
      <c r="I272" s="35">
        <f t="shared" si="30"/>
        <v>2293.0700000000002</v>
      </c>
      <c r="J272" s="35">
        <f t="shared" si="31"/>
        <v>2817.72</v>
      </c>
    </row>
    <row r="273" spans="1:10" ht="28.5" x14ac:dyDescent="0.25">
      <c r="A273" s="31" t="s">
        <v>962</v>
      </c>
      <c r="B273" s="31" t="s">
        <v>462</v>
      </c>
      <c r="C273" s="31" t="s">
        <v>688</v>
      </c>
      <c r="D273" s="32" t="s">
        <v>463</v>
      </c>
      <c r="E273" s="33">
        <v>27</v>
      </c>
      <c r="F273" s="34">
        <v>27</v>
      </c>
      <c r="G273" s="31" t="s">
        <v>0</v>
      </c>
      <c r="H273" s="42">
        <v>24.308943089430894</v>
      </c>
      <c r="I273" s="35">
        <f t="shared" si="30"/>
        <v>656.34</v>
      </c>
      <c r="J273" s="35">
        <f t="shared" si="31"/>
        <v>806.51</v>
      </c>
    </row>
    <row r="274" spans="1:10" ht="28.5" x14ac:dyDescent="0.25">
      <c r="A274" s="31" t="s">
        <v>963</v>
      </c>
      <c r="B274" s="31" t="s">
        <v>464</v>
      </c>
      <c r="C274" s="31" t="s">
        <v>688</v>
      </c>
      <c r="D274" s="32" t="s">
        <v>421</v>
      </c>
      <c r="E274" s="33">
        <v>2</v>
      </c>
      <c r="F274" s="34">
        <v>2</v>
      </c>
      <c r="G274" s="31" t="s">
        <v>0</v>
      </c>
      <c r="H274" s="42">
        <v>148.4959349593496</v>
      </c>
      <c r="I274" s="35">
        <f t="shared" si="30"/>
        <v>296.99</v>
      </c>
      <c r="J274" s="35">
        <f t="shared" si="31"/>
        <v>364.94</v>
      </c>
    </row>
    <row r="275" spans="1:10" ht="42.75" x14ac:dyDescent="0.25">
      <c r="A275" s="31" t="s">
        <v>964</v>
      </c>
      <c r="B275" s="31" t="s">
        <v>465</v>
      </c>
      <c r="C275" s="31" t="s">
        <v>688</v>
      </c>
      <c r="D275" s="32" t="s">
        <v>466</v>
      </c>
      <c r="E275" s="33">
        <v>1</v>
      </c>
      <c r="F275" s="34">
        <v>1</v>
      </c>
      <c r="G275" s="31" t="s">
        <v>0</v>
      </c>
      <c r="H275" s="42">
        <v>1552.1300813008129</v>
      </c>
      <c r="I275" s="35">
        <f t="shared" si="30"/>
        <v>1552.13</v>
      </c>
      <c r="J275" s="35">
        <f t="shared" si="31"/>
        <v>1907.26</v>
      </c>
    </row>
    <row r="276" spans="1:10" ht="28.5" x14ac:dyDescent="0.25">
      <c r="A276" s="31" t="s">
        <v>965</v>
      </c>
      <c r="B276" s="31" t="s">
        <v>35</v>
      </c>
      <c r="C276" s="31" t="s">
        <v>76</v>
      </c>
      <c r="D276" s="32" t="s">
        <v>36</v>
      </c>
      <c r="E276" s="33">
        <v>1</v>
      </c>
      <c r="F276" s="34">
        <v>1</v>
      </c>
      <c r="G276" s="31" t="s">
        <v>0</v>
      </c>
      <c r="H276" s="42">
        <v>438.83</v>
      </c>
      <c r="I276" s="35">
        <f t="shared" ref="I276" si="32">ROUND(F276*H276,2)</f>
        <v>438.83</v>
      </c>
      <c r="J276" s="35">
        <f t="shared" ref="J276" si="33">ROUND(I276*(1+$B$9),2)</f>
        <v>539.23</v>
      </c>
    </row>
    <row r="277" spans="1:10" ht="28.5" x14ac:dyDescent="0.25">
      <c r="A277" s="31" t="s">
        <v>1192</v>
      </c>
      <c r="B277" s="31" t="s">
        <v>436</v>
      </c>
      <c r="C277" s="31" t="s">
        <v>688</v>
      </c>
      <c r="D277" s="32" t="s">
        <v>437</v>
      </c>
      <c r="E277" s="33">
        <v>1</v>
      </c>
      <c r="F277" s="34">
        <v>1</v>
      </c>
      <c r="G277" s="31" t="s">
        <v>0</v>
      </c>
      <c r="H277" s="42">
        <v>535.95934959349597</v>
      </c>
      <c r="I277" s="35">
        <f t="shared" ref="I277" si="34">ROUND(F277*H277,2)</f>
        <v>535.96</v>
      </c>
      <c r="J277" s="35">
        <f t="shared" ref="J277" si="35">ROUND(I277*(1+$B$9),2)</f>
        <v>658.59</v>
      </c>
    </row>
    <row r="278" spans="1:10" x14ac:dyDescent="0.25">
      <c r="A278" s="13" t="s">
        <v>952</v>
      </c>
      <c r="B278" s="16" t="s">
        <v>966</v>
      </c>
      <c r="C278" s="16"/>
      <c r="D278" s="16"/>
      <c r="E278" s="18"/>
      <c r="F278" s="16"/>
      <c r="G278" s="16"/>
      <c r="H278" s="43"/>
      <c r="I278" s="16"/>
      <c r="J278" s="17">
        <f>SUM(J279:J281)</f>
        <v>1860.61</v>
      </c>
    </row>
    <row r="279" spans="1:10" ht="28.5" x14ac:dyDescent="0.25">
      <c r="A279" s="31" t="s">
        <v>951</v>
      </c>
      <c r="B279" s="31" t="s">
        <v>467</v>
      </c>
      <c r="C279" s="31" t="s">
        <v>688</v>
      </c>
      <c r="D279" s="32" t="s">
        <v>468</v>
      </c>
      <c r="E279" s="33">
        <v>16</v>
      </c>
      <c r="F279" s="34">
        <v>16</v>
      </c>
      <c r="G279" s="31" t="s">
        <v>0</v>
      </c>
      <c r="H279" s="42">
        <v>34.138211382113823</v>
      </c>
      <c r="I279" s="35">
        <f t="shared" si="30"/>
        <v>546.21</v>
      </c>
      <c r="J279" s="35">
        <f t="shared" si="31"/>
        <v>671.18</v>
      </c>
    </row>
    <row r="280" spans="1:10" ht="28.5" x14ac:dyDescent="0.25">
      <c r="A280" s="31" t="s">
        <v>968</v>
      </c>
      <c r="B280" s="31" t="s">
        <v>469</v>
      </c>
      <c r="C280" s="31" t="s">
        <v>688</v>
      </c>
      <c r="D280" s="32" t="s">
        <v>470</v>
      </c>
      <c r="E280" s="33">
        <v>3</v>
      </c>
      <c r="F280" s="34">
        <v>3</v>
      </c>
      <c r="G280" s="31" t="s">
        <v>0</v>
      </c>
      <c r="H280" s="42">
        <v>36.658536585365859</v>
      </c>
      <c r="I280" s="35">
        <f t="shared" si="30"/>
        <v>109.98</v>
      </c>
      <c r="J280" s="35">
        <f t="shared" si="31"/>
        <v>135.13999999999999</v>
      </c>
    </row>
    <row r="281" spans="1:10" ht="28.5" x14ac:dyDescent="0.25">
      <c r="A281" s="31" t="s">
        <v>969</v>
      </c>
      <c r="B281" s="31" t="s">
        <v>471</v>
      </c>
      <c r="C281" s="31" t="s">
        <v>688</v>
      </c>
      <c r="D281" s="32" t="s">
        <v>472</v>
      </c>
      <c r="E281" s="33">
        <v>4</v>
      </c>
      <c r="F281" s="34">
        <v>4</v>
      </c>
      <c r="G281" s="31" t="s">
        <v>0</v>
      </c>
      <c r="H281" s="42">
        <v>214.4959349593496</v>
      </c>
      <c r="I281" s="35">
        <f t="shared" si="30"/>
        <v>857.98</v>
      </c>
      <c r="J281" s="35">
        <f t="shared" si="31"/>
        <v>1054.29</v>
      </c>
    </row>
    <row r="282" spans="1:10" x14ac:dyDescent="0.25">
      <c r="A282" s="13" t="s">
        <v>967</v>
      </c>
      <c r="B282" s="16" t="s">
        <v>1193</v>
      </c>
      <c r="C282" s="16"/>
      <c r="D282" s="16"/>
      <c r="E282" s="18"/>
      <c r="F282" s="16"/>
      <c r="G282" s="16"/>
      <c r="H282" s="43"/>
      <c r="I282" s="16"/>
      <c r="J282" s="17">
        <f>SUM(J283:J290)</f>
        <v>8836.119999999999</v>
      </c>
    </row>
    <row r="283" spans="1:10" ht="42.75" x14ac:dyDescent="0.25">
      <c r="A283" s="31" t="s">
        <v>971</v>
      </c>
      <c r="B283" s="31" t="s">
        <v>41</v>
      </c>
      <c r="C283" s="31" t="s">
        <v>76</v>
      </c>
      <c r="D283" s="32" t="s">
        <v>42</v>
      </c>
      <c r="E283" s="33">
        <v>40</v>
      </c>
      <c r="F283" s="34">
        <v>40</v>
      </c>
      <c r="G283" s="31" t="s">
        <v>6</v>
      </c>
      <c r="H283" s="42">
        <v>3.05</v>
      </c>
      <c r="I283" s="35">
        <f t="shared" si="30"/>
        <v>122</v>
      </c>
      <c r="J283" s="35">
        <f t="shared" si="31"/>
        <v>149.91</v>
      </c>
    </row>
    <row r="284" spans="1:10" ht="42.75" x14ac:dyDescent="0.25">
      <c r="A284" s="31" t="s">
        <v>972</v>
      </c>
      <c r="B284" s="31" t="s">
        <v>43</v>
      </c>
      <c r="C284" s="31" t="s">
        <v>76</v>
      </c>
      <c r="D284" s="32" t="s">
        <v>44</v>
      </c>
      <c r="E284" s="33">
        <v>54</v>
      </c>
      <c r="F284" s="34">
        <v>54</v>
      </c>
      <c r="G284" s="31" t="s">
        <v>6</v>
      </c>
      <c r="H284" s="42">
        <v>4.22</v>
      </c>
      <c r="I284" s="35">
        <f t="shared" si="30"/>
        <v>227.88</v>
      </c>
      <c r="J284" s="35">
        <f t="shared" si="31"/>
        <v>280.02</v>
      </c>
    </row>
    <row r="285" spans="1:10" ht="42.75" x14ac:dyDescent="0.25">
      <c r="A285" s="31" t="s">
        <v>973</v>
      </c>
      <c r="B285" s="31" t="s">
        <v>45</v>
      </c>
      <c r="C285" s="31" t="s">
        <v>76</v>
      </c>
      <c r="D285" s="32" t="s">
        <v>46</v>
      </c>
      <c r="E285" s="33">
        <v>182</v>
      </c>
      <c r="F285" s="34">
        <v>182</v>
      </c>
      <c r="G285" s="31" t="s">
        <v>6</v>
      </c>
      <c r="H285" s="42">
        <v>5.52</v>
      </c>
      <c r="I285" s="35">
        <f t="shared" si="30"/>
        <v>1004.64</v>
      </c>
      <c r="J285" s="35">
        <f t="shared" si="31"/>
        <v>1234.5</v>
      </c>
    </row>
    <row r="286" spans="1:10" ht="42.75" x14ac:dyDescent="0.25">
      <c r="A286" s="31" t="s">
        <v>974</v>
      </c>
      <c r="B286" s="31" t="s">
        <v>47</v>
      </c>
      <c r="C286" s="31" t="s">
        <v>76</v>
      </c>
      <c r="D286" s="32" t="s">
        <v>48</v>
      </c>
      <c r="E286" s="33">
        <v>16</v>
      </c>
      <c r="F286" s="34">
        <v>16</v>
      </c>
      <c r="G286" s="31" t="s">
        <v>6</v>
      </c>
      <c r="H286" s="42">
        <v>11.58</v>
      </c>
      <c r="I286" s="35">
        <f t="shared" si="30"/>
        <v>185.28</v>
      </c>
      <c r="J286" s="35">
        <f t="shared" si="31"/>
        <v>227.67</v>
      </c>
    </row>
    <row r="287" spans="1:10" ht="42.75" x14ac:dyDescent="0.25">
      <c r="A287" s="31" t="s">
        <v>975</v>
      </c>
      <c r="B287" s="31" t="s">
        <v>49</v>
      </c>
      <c r="C287" s="31" t="s">
        <v>76</v>
      </c>
      <c r="D287" s="32" t="s">
        <v>50</v>
      </c>
      <c r="E287" s="33">
        <v>196</v>
      </c>
      <c r="F287" s="34">
        <v>196</v>
      </c>
      <c r="G287" s="31" t="s">
        <v>6</v>
      </c>
      <c r="H287" s="42">
        <v>16.25</v>
      </c>
      <c r="I287" s="35">
        <f t="shared" si="30"/>
        <v>3185</v>
      </c>
      <c r="J287" s="35">
        <f t="shared" si="31"/>
        <v>3913.73</v>
      </c>
    </row>
    <row r="288" spans="1:10" ht="42.75" x14ac:dyDescent="0.25">
      <c r="A288" s="31" t="s">
        <v>976</v>
      </c>
      <c r="B288" s="31" t="s">
        <v>51</v>
      </c>
      <c r="C288" s="31" t="s">
        <v>76</v>
      </c>
      <c r="D288" s="32" t="s">
        <v>52</v>
      </c>
      <c r="E288" s="33">
        <v>8</v>
      </c>
      <c r="F288" s="34">
        <v>8</v>
      </c>
      <c r="G288" s="31" t="s">
        <v>6</v>
      </c>
      <c r="H288" s="42">
        <v>23.32</v>
      </c>
      <c r="I288" s="35">
        <f t="shared" si="30"/>
        <v>186.56</v>
      </c>
      <c r="J288" s="35">
        <f t="shared" si="31"/>
        <v>229.24</v>
      </c>
    </row>
    <row r="289" spans="1:10" ht="28.5" x14ac:dyDescent="0.25">
      <c r="A289" s="31" t="s">
        <v>1194</v>
      </c>
      <c r="B289" s="31" t="s">
        <v>37</v>
      </c>
      <c r="C289" s="31" t="s">
        <v>76</v>
      </c>
      <c r="D289" s="32" t="s">
        <v>38</v>
      </c>
      <c r="E289" s="33">
        <v>15</v>
      </c>
      <c r="F289" s="34">
        <v>15</v>
      </c>
      <c r="G289" s="31" t="s">
        <v>6</v>
      </c>
      <c r="H289" s="42">
        <v>4.3</v>
      </c>
      <c r="I289" s="35">
        <f t="shared" ref="I289:I290" si="36">ROUND(F289*H289,2)</f>
        <v>64.5</v>
      </c>
      <c r="J289" s="35">
        <f t="shared" ref="J289:J290" si="37">ROUND(I289*(1+$B$9),2)</f>
        <v>79.260000000000005</v>
      </c>
    </row>
    <row r="290" spans="1:10" ht="28.5" x14ac:dyDescent="0.25">
      <c r="A290" s="31" t="s">
        <v>1195</v>
      </c>
      <c r="B290" s="31" t="s">
        <v>39</v>
      </c>
      <c r="C290" s="31" t="s">
        <v>76</v>
      </c>
      <c r="D290" s="32" t="s">
        <v>40</v>
      </c>
      <c r="E290" s="33">
        <v>250</v>
      </c>
      <c r="F290" s="34">
        <v>250</v>
      </c>
      <c r="G290" s="31" t="s">
        <v>6</v>
      </c>
      <c r="H290" s="42">
        <v>8.86</v>
      </c>
      <c r="I290" s="35">
        <f t="shared" si="36"/>
        <v>2215</v>
      </c>
      <c r="J290" s="35">
        <f t="shared" si="37"/>
        <v>2721.79</v>
      </c>
    </row>
    <row r="291" spans="1:10" x14ac:dyDescent="0.25">
      <c r="A291" s="13" t="s">
        <v>970</v>
      </c>
      <c r="B291" s="16" t="s">
        <v>977</v>
      </c>
      <c r="C291" s="16"/>
      <c r="D291" s="16"/>
      <c r="E291" s="18"/>
      <c r="F291" s="16"/>
      <c r="G291" s="16"/>
      <c r="H291" s="43"/>
      <c r="I291" s="16"/>
      <c r="J291" s="17">
        <f>SUM(J292:J313)</f>
        <v>49552.509999999995</v>
      </c>
    </row>
    <row r="292" spans="1:10" ht="42.75" x14ac:dyDescent="0.25">
      <c r="A292" s="31" t="s">
        <v>978</v>
      </c>
      <c r="B292" s="31" t="s">
        <v>473</v>
      </c>
      <c r="C292" s="31" t="s">
        <v>688</v>
      </c>
      <c r="D292" s="32" t="s">
        <v>474</v>
      </c>
      <c r="E292" s="33">
        <v>1</v>
      </c>
      <c r="F292" s="34">
        <v>1</v>
      </c>
      <c r="G292" s="31" t="s">
        <v>0</v>
      </c>
      <c r="H292" s="42">
        <v>251.40650406504068</v>
      </c>
      <c r="I292" s="35">
        <f t="shared" si="30"/>
        <v>251.41</v>
      </c>
      <c r="J292" s="35">
        <f t="shared" si="31"/>
        <v>308.93</v>
      </c>
    </row>
    <row r="293" spans="1:10" ht="42.75" x14ac:dyDescent="0.25">
      <c r="A293" s="31" t="s">
        <v>981</v>
      </c>
      <c r="B293" s="31" t="s">
        <v>475</v>
      </c>
      <c r="C293" s="31" t="s">
        <v>688</v>
      </c>
      <c r="D293" s="32" t="s">
        <v>476</v>
      </c>
      <c r="E293" s="33">
        <v>1</v>
      </c>
      <c r="F293" s="34">
        <v>1</v>
      </c>
      <c r="G293" s="31" t="s">
        <v>0</v>
      </c>
      <c r="H293" s="42">
        <v>256.0569105691057</v>
      </c>
      <c r="I293" s="35">
        <f t="shared" si="30"/>
        <v>256.06</v>
      </c>
      <c r="J293" s="35">
        <f t="shared" si="31"/>
        <v>314.64999999999998</v>
      </c>
    </row>
    <row r="294" spans="1:10" ht="42.75" x14ac:dyDescent="0.25">
      <c r="A294" s="31" t="s">
        <v>979</v>
      </c>
      <c r="B294" s="31" t="s">
        <v>477</v>
      </c>
      <c r="C294" s="31" t="s">
        <v>688</v>
      </c>
      <c r="D294" s="32" t="s">
        <v>478</v>
      </c>
      <c r="E294" s="33">
        <v>17</v>
      </c>
      <c r="F294" s="34">
        <v>17</v>
      </c>
      <c r="G294" s="31" t="s">
        <v>0</v>
      </c>
      <c r="H294" s="42">
        <v>160.25203252032523</v>
      </c>
      <c r="I294" s="35">
        <f t="shared" si="30"/>
        <v>2724.28</v>
      </c>
      <c r="J294" s="35">
        <f t="shared" si="31"/>
        <v>3347.6</v>
      </c>
    </row>
    <row r="295" spans="1:10" ht="42.75" x14ac:dyDescent="0.25">
      <c r="A295" s="31" t="s">
        <v>984</v>
      </c>
      <c r="B295" s="31" t="s">
        <v>479</v>
      </c>
      <c r="C295" s="31" t="s">
        <v>688</v>
      </c>
      <c r="D295" s="32" t="s">
        <v>480</v>
      </c>
      <c r="E295" s="33">
        <v>10</v>
      </c>
      <c r="F295" s="34">
        <v>10</v>
      </c>
      <c r="G295" s="31" t="s">
        <v>0</v>
      </c>
      <c r="H295" s="42">
        <v>247.69105691056913</v>
      </c>
      <c r="I295" s="35">
        <f t="shared" ref="I295:I371" si="38">ROUND(F295*H295,2)</f>
        <v>2476.91</v>
      </c>
      <c r="J295" s="35">
        <f t="shared" ref="J295:J371" si="39">ROUND(I295*(1+$B$9),2)</f>
        <v>3043.63</v>
      </c>
    </row>
    <row r="296" spans="1:10" ht="42.75" x14ac:dyDescent="0.25">
      <c r="A296" s="31" t="s">
        <v>985</v>
      </c>
      <c r="B296" s="31" t="s">
        <v>481</v>
      </c>
      <c r="C296" s="31" t="s">
        <v>688</v>
      </c>
      <c r="D296" s="32" t="s">
        <v>482</v>
      </c>
      <c r="E296" s="33">
        <v>2</v>
      </c>
      <c r="F296" s="34">
        <v>2</v>
      </c>
      <c r="G296" s="31" t="s">
        <v>0</v>
      </c>
      <c r="H296" s="42">
        <v>265.53658536585368</v>
      </c>
      <c r="I296" s="35">
        <f t="shared" si="38"/>
        <v>531.07000000000005</v>
      </c>
      <c r="J296" s="35">
        <f t="shared" si="39"/>
        <v>652.58000000000004</v>
      </c>
    </row>
    <row r="297" spans="1:10" ht="57" x14ac:dyDescent="0.25">
      <c r="A297" s="31" t="s">
        <v>986</v>
      </c>
      <c r="B297" s="31" t="s">
        <v>483</v>
      </c>
      <c r="C297" s="31" t="s">
        <v>688</v>
      </c>
      <c r="D297" s="32" t="s">
        <v>484</v>
      </c>
      <c r="E297" s="33">
        <v>2</v>
      </c>
      <c r="F297" s="34">
        <v>2</v>
      </c>
      <c r="G297" s="31" t="s">
        <v>0</v>
      </c>
      <c r="H297" s="42">
        <v>145.57723577235774</v>
      </c>
      <c r="I297" s="35">
        <f t="shared" si="38"/>
        <v>291.14999999999998</v>
      </c>
      <c r="J297" s="35">
        <f t="shared" si="39"/>
        <v>357.77</v>
      </c>
    </row>
    <row r="298" spans="1:10" ht="42.75" x14ac:dyDescent="0.25">
      <c r="A298" s="31" t="s">
        <v>987</v>
      </c>
      <c r="B298" s="31" t="s">
        <v>485</v>
      </c>
      <c r="C298" s="31" t="s">
        <v>688</v>
      </c>
      <c r="D298" s="32" t="s">
        <v>486</v>
      </c>
      <c r="E298" s="33">
        <v>85</v>
      </c>
      <c r="F298" s="34">
        <v>85</v>
      </c>
      <c r="G298" s="31" t="s">
        <v>0</v>
      </c>
      <c r="H298" s="42">
        <v>142.17073170731709</v>
      </c>
      <c r="I298" s="35">
        <f t="shared" si="38"/>
        <v>12084.51</v>
      </c>
      <c r="J298" s="35">
        <f t="shared" si="39"/>
        <v>14849.45</v>
      </c>
    </row>
    <row r="299" spans="1:10" ht="28.5" x14ac:dyDescent="0.25">
      <c r="A299" s="31" t="s">
        <v>988</v>
      </c>
      <c r="B299" s="31" t="s">
        <v>487</v>
      </c>
      <c r="C299" s="31" t="s">
        <v>688</v>
      </c>
      <c r="D299" s="32" t="s">
        <v>488</v>
      </c>
      <c r="E299" s="33">
        <v>3</v>
      </c>
      <c r="F299" s="34">
        <v>3</v>
      </c>
      <c r="G299" s="31" t="s">
        <v>0</v>
      </c>
      <c r="H299" s="42">
        <v>114.39024390243901</v>
      </c>
      <c r="I299" s="35">
        <f t="shared" si="38"/>
        <v>343.17</v>
      </c>
      <c r="J299" s="35">
        <f t="shared" si="39"/>
        <v>421.69</v>
      </c>
    </row>
    <row r="300" spans="1:10" ht="57" x14ac:dyDescent="0.25">
      <c r="A300" s="31" t="s">
        <v>989</v>
      </c>
      <c r="B300" s="31" t="s">
        <v>489</v>
      </c>
      <c r="C300" s="31" t="s">
        <v>688</v>
      </c>
      <c r="D300" s="32" t="s">
        <v>1250</v>
      </c>
      <c r="E300" s="33">
        <v>17</v>
      </c>
      <c r="F300" s="34">
        <v>17</v>
      </c>
      <c r="G300" s="31" t="s">
        <v>0</v>
      </c>
      <c r="H300" s="42">
        <v>192.84552845528455</v>
      </c>
      <c r="I300" s="35">
        <f t="shared" si="38"/>
        <v>3278.37</v>
      </c>
      <c r="J300" s="35">
        <f t="shared" si="39"/>
        <v>4028.46</v>
      </c>
    </row>
    <row r="301" spans="1:10" ht="28.5" x14ac:dyDescent="0.25">
      <c r="A301" s="31" t="s">
        <v>980</v>
      </c>
      <c r="B301" s="31" t="s">
        <v>69</v>
      </c>
      <c r="C301" s="31" t="s">
        <v>76</v>
      </c>
      <c r="D301" s="32" t="s">
        <v>70</v>
      </c>
      <c r="E301" s="33">
        <v>1</v>
      </c>
      <c r="F301" s="34">
        <v>1</v>
      </c>
      <c r="G301" s="31" t="s">
        <v>0</v>
      </c>
      <c r="H301" s="42">
        <v>2902.25</v>
      </c>
      <c r="I301" s="35">
        <f t="shared" si="38"/>
        <v>2902.25</v>
      </c>
      <c r="J301" s="35">
        <f t="shared" si="39"/>
        <v>3566.28</v>
      </c>
    </row>
    <row r="302" spans="1:10" ht="28.5" x14ac:dyDescent="0.25">
      <c r="A302" s="31" t="s">
        <v>990</v>
      </c>
      <c r="B302" s="31" t="s">
        <v>65</v>
      </c>
      <c r="C302" s="31" t="s">
        <v>76</v>
      </c>
      <c r="D302" s="32" t="s">
        <v>66</v>
      </c>
      <c r="E302" s="33">
        <v>1</v>
      </c>
      <c r="F302" s="34">
        <v>1</v>
      </c>
      <c r="G302" s="31" t="s">
        <v>0</v>
      </c>
      <c r="H302" s="42">
        <v>1168.24</v>
      </c>
      <c r="I302" s="35">
        <f t="shared" si="38"/>
        <v>1168.24</v>
      </c>
      <c r="J302" s="35">
        <f t="shared" si="39"/>
        <v>1435.53</v>
      </c>
    </row>
    <row r="303" spans="1:10" x14ac:dyDescent="0.25">
      <c r="A303" s="31" t="s">
        <v>991</v>
      </c>
      <c r="B303" s="31" t="s">
        <v>73</v>
      </c>
      <c r="C303" s="31" t="s">
        <v>76</v>
      </c>
      <c r="D303" s="32" t="s">
        <v>74</v>
      </c>
      <c r="E303" s="33">
        <v>1</v>
      </c>
      <c r="F303" s="34">
        <v>1</v>
      </c>
      <c r="G303" s="31" t="s">
        <v>0</v>
      </c>
      <c r="H303" s="42">
        <v>87.42</v>
      </c>
      <c r="I303" s="35">
        <f t="shared" si="38"/>
        <v>87.42</v>
      </c>
      <c r="J303" s="35">
        <f t="shared" si="39"/>
        <v>107.42</v>
      </c>
    </row>
    <row r="304" spans="1:10" ht="28.5" x14ac:dyDescent="0.25">
      <c r="A304" s="31" t="s">
        <v>992</v>
      </c>
      <c r="B304" s="31" t="s">
        <v>67</v>
      </c>
      <c r="C304" s="31" t="s">
        <v>76</v>
      </c>
      <c r="D304" s="32" t="s">
        <v>68</v>
      </c>
      <c r="E304" s="33">
        <v>1</v>
      </c>
      <c r="F304" s="34">
        <v>1</v>
      </c>
      <c r="G304" s="31" t="s">
        <v>0</v>
      </c>
      <c r="H304" s="42">
        <v>32.65</v>
      </c>
      <c r="I304" s="35">
        <f t="shared" si="38"/>
        <v>32.65</v>
      </c>
      <c r="J304" s="35">
        <f t="shared" si="39"/>
        <v>40.119999999999997</v>
      </c>
    </row>
    <row r="305" spans="1:10" ht="28.5" x14ac:dyDescent="0.25">
      <c r="A305" s="31" t="s">
        <v>993</v>
      </c>
      <c r="B305" s="31" t="s">
        <v>71</v>
      </c>
      <c r="C305" s="31" t="s">
        <v>76</v>
      </c>
      <c r="D305" s="32" t="s">
        <v>72</v>
      </c>
      <c r="E305" s="33">
        <v>1</v>
      </c>
      <c r="F305" s="34">
        <v>1</v>
      </c>
      <c r="G305" s="31" t="s">
        <v>0</v>
      </c>
      <c r="H305" s="42">
        <v>72.87</v>
      </c>
      <c r="I305" s="35">
        <f t="shared" si="38"/>
        <v>72.87</v>
      </c>
      <c r="J305" s="35">
        <f t="shared" si="39"/>
        <v>89.54</v>
      </c>
    </row>
    <row r="306" spans="1:10" ht="28.5" x14ac:dyDescent="0.25">
      <c r="A306" s="31" t="s">
        <v>994</v>
      </c>
      <c r="B306" s="31" t="s">
        <v>490</v>
      </c>
      <c r="C306" s="31" t="s">
        <v>688</v>
      </c>
      <c r="D306" s="32" t="s">
        <v>491</v>
      </c>
      <c r="E306" s="33">
        <v>1</v>
      </c>
      <c r="F306" s="34">
        <v>1</v>
      </c>
      <c r="G306" s="31" t="s">
        <v>0</v>
      </c>
      <c r="H306" s="42">
        <v>131.64227642276421</v>
      </c>
      <c r="I306" s="35">
        <f t="shared" si="38"/>
        <v>131.63999999999999</v>
      </c>
      <c r="J306" s="35">
        <f t="shared" si="39"/>
        <v>161.76</v>
      </c>
    </row>
    <row r="307" spans="1:10" ht="28.5" x14ac:dyDescent="0.25">
      <c r="A307" s="31" t="s">
        <v>1196</v>
      </c>
      <c r="B307" s="31" t="s">
        <v>492</v>
      </c>
      <c r="C307" s="31" t="s">
        <v>688</v>
      </c>
      <c r="D307" s="32" t="s">
        <v>493</v>
      </c>
      <c r="E307" s="33">
        <v>1</v>
      </c>
      <c r="F307" s="34">
        <v>1</v>
      </c>
      <c r="G307" s="31" t="s">
        <v>0</v>
      </c>
      <c r="H307" s="42">
        <v>250.55284552845529</v>
      </c>
      <c r="I307" s="35">
        <f t="shared" ref="I307:I309" si="40">ROUND(F307*H307,2)</f>
        <v>250.55</v>
      </c>
      <c r="J307" s="35">
        <f t="shared" ref="J307:J309" si="41">ROUND(I307*(1+$B$9),2)</f>
        <v>307.88</v>
      </c>
    </row>
    <row r="308" spans="1:10" ht="42.75" x14ac:dyDescent="0.25">
      <c r="A308" s="31" t="s">
        <v>1197</v>
      </c>
      <c r="B308" s="31" t="s">
        <v>494</v>
      </c>
      <c r="C308" s="31" t="s">
        <v>688</v>
      </c>
      <c r="D308" s="32" t="s">
        <v>495</v>
      </c>
      <c r="E308" s="33">
        <v>24</v>
      </c>
      <c r="F308" s="34">
        <v>24</v>
      </c>
      <c r="G308" s="31" t="s">
        <v>0</v>
      </c>
      <c r="H308" s="42">
        <v>114.39024390243901</v>
      </c>
      <c r="I308" s="35">
        <f t="shared" si="40"/>
        <v>2745.37</v>
      </c>
      <c r="J308" s="35">
        <f t="shared" si="41"/>
        <v>3373.51</v>
      </c>
    </row>
    <row r="309" spans="1:10" ht="28.5" x14ac:dyDescent="0.25">
      <c r="A309" s="31" t="s">
        <v>1198</v>
      </c>
      <c r="B309" s="31" t="s">
        <v>496</v>
      </c>
      <c r="C309" s="31" t="s">
        <v>688</v>
      </c>
      <c r="D309" s="32" t="s">
        <v>497</v>
      </c>
      <c r="E309" s="33">
        <v>3</v>
      </c>
      <c r="F309" s="34">
        <v>3</v>
      </c>
      <c r="G309" s="31" t="s">
        <v>0</v>
      </c>
      <c r="H309" s="42">
        <v>218.94308943089433</v>
      </c>
      <c r="I309" s="35">
        <f t="shared" si="40"/>
        <v>656.83</v>
      </c>
      <c r="J309" s="35">
        <f t="shared" si="41"/>
        <v>807.11</v>
      </c>
    </row>
    <row r="310" spans="1:10" ht="28.5" x14ac:dyDescent="0.25">
      <c r="A310" s="31" t="s">
        <v>1199</v>
      </c>
      <c r="B310" s="31" t="s">
        <v>498</v>
      </c>
      <c r="C310" s="31" t="s">
        <v>688</v>
      </c>
      <c r="D310" s="32" t="s">
        <v>499</v>
      </c>
      <c r="E310" s="33">
        <v>1</v>
      </c>
      <c r="F310" s="34">
        <v>1</v>
      </c>
      <c r="G310" s="31" t="s">
        <v>0</v>
      </c>
      <c r="H310" s="42">
        <v>117.60975609756098</v>
      </c>
      <c r="I310" s="35">
        <f t="shared" ref="I310:I313" si="42">ROUND(F310*H310,2)</f>
        <v>117.61</v>
      </c>
      <c r="J310" s="35">
        <f t="shared" ref="J310:J313" si="43">ROUND(I310*(1+$B$9),2)</f>
        <v>144.52000000000001</v>
      </c>
    </row>
    <row r="311" spans="1:10" ht="57" x14ac:dyDescent="0.25">
      <c r="A311" s="31" t="s">
        <v>1200</v>
      </c>
      <c r="B311" s="31" t="s">
        <v>92</v>
      </c>
      <c r="C311" s="31" t="s">
        <v>89</v>
      </c>
      <c r="D311" s="32" t="s">
        <v>1251</v>
      </c>
      <c r="E311" s="33">
        <v>12</v>
      </c>
      <c r="F311" s="34">
        <v>12</v>
      </c>
      <c r="G311" s="31" t="s">
        <v>0</v>
      </c>
      <c r="H311" s="42" t="s">
        <v>1227</v>
      </c>
      <c r="I311" s="35">
        <f t="shared" si="42"/>
        <v>1332.72</v>
      </c>
      <c r="J311" s="35">
        <f t="shared" si="43"/>
        <v>1637.65</v>
      </c>
    </row>
    <row r="312" spans="1:10" x14ac:dyDescent="0.25">
      <c r="A312" s="31" t="s">
        <v>1201</v>
      </c>
      <c r="B312" s="31" t="s">
        <v>57</v>
      </c>
      <c r="C312" s="31" t="s">
        <v>76</v>
      </c>
      <c r="D312" s="32" t="s">
        <v>58</v>
      </c>
      <c r="E312" s="33">
        <v>5</v>
      </c>
      <c r="F312" s="34">
        <v>5</v>
      </c>
      <c r="G312" s="31" t="s">
        <v>0</v>
      </c>
      <c r="H312" s="42">
        <v>14.89</v>
      </c>
      <c r="I312" s="35">
        <f t="shared" si="42"/>
        <v>74.45</v>
      </c>
      <c r="J312" s="35">
        <f t="shared" si="43"/>
        <v>91.48</v>
      </c>
    </row>
    <row r="313" spans="1:10" ht="28.5" x14ac:dyDescent="0.25">
      <c r="A313" s="31" t="s">
        <v>1202</v>
      </c>
      <c r="B313" s="31">
        <v>171071</v>
      </c>
      <c r="C313" s="31" t="s">
        <v>77</v>
      </c>
      <c r="D313" s="32" t="s">
        <v>1252</v>
      </c>
      <c r="E313" s="33">
        <v>12</v>
      </c>
      <c r="F313" s="34">
        <v>12</v>
      </c>
      <c r="G313" s="31" t="s">
        <v>0</v>
      </c>
      <c r="H313" s="42">
        <v>709.7</v>
      </c>
      <c r="I313" s="35">
        <f t="shared" si="42"/>
        <v>8516.4</v>
      </c>
      <c r="J313" s="35">
        <f t="shared" si="43"/>
        <v>10464.950000000001</v>
      </c>
    </row>
    <row r="314" spans="1:10" x14ac:dyDescent="0.25">
      <c r="A314" s="13" t="s">
        <v>982</v>
      </c>
      <c r="B314" s="16" t="s">
        <v>983</v>
      </c>
      <c r="C314" s="16"/>
      <c r="D314" s="16"/>
      <c r="E314" s="18"/>
      <c r="F314" s="16"/>
      <c r="G314" s="16"/>
      <c r="H314" s="43"/>
      <c r="I314" s="16"/>
      <c r="J314" s="17">
        <f>SUM(J315:J329)</f>
        <v>33373.179999999993</v>
      </c>
    </row>
    <row r="315" spans="1:10" ht="42.75" x14ac:dyDescent="0.25">
      <c r="A315" s="31" t="s">
        <v>997</v>
      </c>
      <c r="B315" s="31" t="s">
        <v>532</v>
      </c>
      <c r="C315" s="31" t="s">
        <v>688</v>
      </c>
      <c r="D315" s="32" t="s">
        <v>1253</v>
      </c>
      <c r="E315" s="36">
        <v>21</v>
      </c>
      <c r="F315" s="34">
        <v>21</v>
      </c>
      <c r="G315" s="31" t="s">
        <v>0</v>
      </c>
      <c r="H315" s="42">
        <v>154.90243902439025</v>
      </c>
      <c r="I315" s="35">
        <f t="shared" si="38"/>
        <v>3252.95</v>
      </c>
      <c r="J315" s="35">
        <f t="shared" si="39"/>
        <v>3997.22</v>
      </c>
    </row>
    <row r="316" spans="1:10" ht="42.75" x14ac:dyDescent="0.25">
      <c r="A316" s="31" t="s">
        <v>1003</v>
      </c>
      <c r="B316" s="31" t="s">
        <v>60</v>
      </c>
      <c r="C316" s="31" t="s">
        <v>76</v>
      </c>
      <c r="D316" s="32" t="s">
        <v>1254</v>
      </c>
      <c r="E316" s="36">
        <v>42</v>
      </c>
      <c r="F316" s="34">
        <v>42</v>
      </c>
      <c r="G316" s="31" t="s">
        <v>0</v>
      </c>
      <c r="H316" s="42">
        <v>36.67</v>
      </c>
      <c r="I316" s="35">
        <f t="shared" si="38"/>
        <v>1540.14</v>
      </c>
      <c r="J316" s="35">
        <f t="shared" si="39"/>
        <v>1892.52</v>
      </c>
    </row>
    <row r="317" spans="1:10" ht="28.5" x14ac:dyDescent="0.25">
      <c r="A317" s="31" t="s">
        <v>1004</v>
      </c>
      <c r="B317" s="31" t="s">
        <v>500</v>
      </c>
      <c r="C317" s="31" t="s">
        <v>688</v>
      </c>
      <c r="D317" s="32" t="s">
        <v>1255</v>
      </c>
      <c r="E317" s="36">
        <v>4</v>
      </c>
      <c r="F317" s="34">
        <v>4</v>
      </c>
      <c r="G317" s="31" t="s">
        <v>0</v>
      </c>
      <c r="H317" s="42">
        <v>203.6178861788618</v>
      </c>
      <c r="I317" s="35">
        <f t="shared" si="38"/>
        <v>814.47</v>
      </c>
      <c r="J317" s="35">
        <f t="shared" si="39"/>
        <v>1000.82</v>
      </c>
    </row>
    <row r="318" spans="1:10" ht="57" x14ac:dyDescent="0.25">
      <c r="A318" s="31" t="s">
        <v>998</v>
      </c>
      <c r="B318" s="31" t="s">
        <v>64</v>
      </c>
      <c r="C318" s="31" t="s">
        <v>76</v>
      </c>
      <c r="D318" s="32" t="s">
        <v>1256</v>
      </c>
      <c r="E318" s="36">
        <v>2</v>
      </c>
      <c r="F318" s="34">
        <v>2</v>
      </c>
      <c r="G318" s="31" t="s">
        <v>0</v>
      </c>
      <c r="H318" s="42">
        <v>10.53</v>
      </c>
      <c r="I318" s="35">
        <f t="shared" si="38"/>
        <v>21.06</v>
      </c>
      <c r="J318" s="35">
        <f t="shared" si="39"/>
        <v>25.88</v>
      </c>
    </row>
    <row r="319" spans="1:10" ht="28.5" x14ac:dyDescent="0.25">
      <c r="A319" s="31" t="s">
        <v>1002</v>
      </c>
      <c r="B319" s="31" t="s">
        <v>61</v>
      </c>
      <c r="C319" s="31" t="s">
        <v>76</v>
      </c>
      <c r="D319" s="32" t="s">
        <v>1257</v>
      </c>
      <c r="E319" s="36">
        <v>2</v>
      </c>
      <c r="F319" s="34">
        <v>2</v>
      </c>
      <c r="G319" s="31" t="s">
        <v>0</v>
      </c>
      <c r="H319" s="42">
        <v>33.97</v>
      </c>
      <c r="I319" s="35">
        <f t="shared" si="38"/>
        <v>67.94</v>
      </c>
      <c r="J319" s="35">
        <f t="shared" si="39"/>
        <v>83.48</v>
      </c>
    </row>
    <row r="320" spans="1:10" ht="42.75" x14ac:dyDescent="0.25">
      <c r="A320" s="31" t="s">
        <v>1000</v>
      </c>
      <c r="B320" s="31" t="s">
        <v>533</v>
      </c>
      <c r="C320" s="31" t="s">
        <v>688</v>
      </c>
      <c r="D320" s="32" t="s">
        <v>1258</v>
      </c>
      <c r="E320" s="36">
        <v>52</v>
      </c>
      <c r="F320" s="34">
        <v>52</v>
      </c>
      <c r="G320" s="31" t="s">
        <v>0</v>
      </c>
      <c r="H320" s="42">
        <v>139.54471544715446</v>
      </c>
      <c r="I320" s="35">
        <f t="shared" si="38"/>
        <v>7256.33</v>
      </c>
      <c r="J320" s="35">
        <f t="shared" si="39"/>
        <v>8916.58</v>
      </c>
    </row>
    <row r="321" spans="1:10" ht="42.75" x14ac:dyDescent="0.25">
      <c r="A321" s="31" t="s">
        <v>1005</v>
      </c>
      <c r="B321" s="31" t="s">
        <v>60</v>
      </c>
      <c r="C321" s="31" t="s">
        <v>76</v>
      </c>
      <c r="D321" s="32" t="s">
        <v>1259</v>
      </c>
      <c r="E321" s="36">
        <v>104</v>
      </c>
      <c r="F321" s="34">
        <v>104</v>
      </c>
      <c r="G321" s="31" t="s">
        <v>0</v>
      </c>
      <c r="H321" s="42">
        <v>36.67</v>
      </c>
      <c r="I321" s="35">
        <f t="shared" si="38"/>
        <v>3813.68</v>
      </c>
      <c r="J321" s="35">
        <f t="shared" si="39"/>
        <v>4686.25</v>
      </c>
    </row>
    <row r="322" spans="1:10" ht="57" x14ac:dyDescent="0.25">
      <c r="A322" s="31" t="s">
        <v>999</v>
      </c>
      <c r="B322" s="31" t="s">
        <v>63</v>
      </c>
      <c r="C322" s="31" t="s">
        <v>76</v>
      </c>
      <c r="D322" s="32" t="s">
        <v>1260</v>
      </c>
      <c r="E322" s="36">
        <v>11</v>
      </c>
      <c r="F322" s="34">
        <v>11</v>
      </c>
      <c r="G322" s="31" t="s">
        <v>0</v>
      </c>
      <c r="H322" s="42">
        <v>214.36</v>
      </c>
      <c r="I322" s="35">
        <f t="shared" si="38"/>
        <v>2357.96</v>
      </c>
      <c r="J322" s="35">
        <f t="shared" si="39"/>
        <v>2897.46</v>
      </c>
    </row>
    <row r="323" spans="1:10" ht="42.75" x14ac:dyDescent="0.25">
      <c r="A323" s="31" t="s">
        <v>1001</v>
      </c>
      <c r="B323" s="31" t="s">
        <v>60</v>
      </c>
      <c r="C323" s="31" t="s">
        <v>76</v>
      </c>
      <c r="D323" s="32" t="s">
        <v>1254</v>
      </c>
      <c r="E323" s="36">
        <v>22</v>
      </c>
      <c r="F323" s="34">
        <v>22</v>
      </c>
      <c r="G323" s="31" t="s">
        <v>0</v>
      </c>
      <c r="H323" s="42">
        <v>36.67</v>
      </c>
      <c r="I323" s="35">
        <f t="shared" si="38"/>
        <v>806.74</v>
      </c>
      <c r="J323" s="35">
        <f t="shared" si="39"/>
        <v>991.32</v>
      </c>
    </row>
    <row r="324" spans="1:10" ht="42.75" x14ac:dyDescent="0.25">
      <c r="A324" s="31" t="s">
        <v>1203</v>
      </c>
      <c r="B324" s="31" t="s">
        <v>534</v>
      </c>
      <c r="C324" s="31" t="s">
        <v>688</v>
      </c>
      <c r="D324" s="32" t="s">
        <v>1261</v>
      </c>
      <c r="E324" s="36">
        <v>8</v>
      </c>
      <c r="F324" s="34">
        <v>8</v>
      </c>
      <c r="G324" s="31" t="s">
        <v>0</v>
      </c>
      <c r="H324" s="42">
        <v>160.98373983739836</v>
      </c>
      <c r="I324" s="35">
        <f t="shared" ref="I324:I329" si="44">ROUND(F324*H324,2)</f>
        <v>1287.8699999999999</v>
      </c>
      <c r="J324" s="35">
        <f t="shared" ref="J324:J329" si="45">ROUND(I324*(1+$B$9),2)</f>
        <v>1582.53</v>
      </c>
    </row>
    <row r="325" spans="1:10" ht="42.75" x14ac:dyDescent="0.25">
      <c r="A325" s="31" t="s">
        <v>1204</v>
      </c>
      <c r="B325" s="31" t="s">
        <v>59</v>
      </c>
      <c r="C325" s="31" t="s">
        <v>76</v>
      </c>
      <c r="D325" s="32" t="s">
        <v>1262</v>
      </c>
      <c r="E325" s="36">
        <v>16</v>
      </c>
      <c r="F325" s="34">
        <v>16</v>
      </c>
      <c r="G325" s="31" t="s">
        <v>0</v>
      </c>
      <c r="H325" s="42">
        <v>25.66</v>
      </c>
      <c r="I325" s="35">
        <f t="shared" si="44"/>
        <v>410.56</v>
      </c>
      <c r="J325" s="35">
        <f t="shared" si="45"/>
        <v>504.5</v>
      </c>
    </row>
    <row r="326" spans="1:10" ht="57" x14ac:dyDescent="0.25">
      <c r="A326" s="31" t="s">
        <v>1205</v>
      </c>
      <c r="B326" s="31" t="s">
        <v>62</v>
      </c>
      <c r="C326" s="31" t="s">
        <v>76</v>
      </c>
      <c r="D326" s="32" t="s">
        <v>1263</v>
      </c>
      <c r="E326" s="36">
        <v>12</v>
      </c>
      <c r="F326" s="34">
        <v>12</v>
      </c>
      <c r="G326" s="31" t="s">
        <v>0</v>
      </c>
      <c r="H326" s="42">
        <v>186.98</v>
      </c>
      <c r="I326" s="35">
        <f t="shared" si="44"/>
        <v>2243.7600000000002</v>
      </c>
      <c r="J326" s="35">
        <f t="shared" si="45"/>
        <v>2757.13</v>
      </c>
    </row>
    <row r="327" spans="1:10" ht="42.75" x14ac:dyDescent="0.25">
      <c r="A327" s="31" t="s">
        <v>1206</v>
      </c>
      <c r="B327" s="31" t="s">
        <v>60</v>
      </c>
      <c r="C327" s="31" t="s">
        <v>76</v>
      </c>
      <c r="D327" s="32" t="s">
        <v>1254</v>
      </c>
      <c r="E327" s="36">
        <v>24</v>
      </c>
      <c r="F327" s="34">
        <v>24</v>
      </c>
      <c r="G327" s="31" t="s">
        <v>0</v>
      </c>
      <c r="H327" s="42">
        <v>36.67</v>
      </c>
      <c r="I327" s="35">
        <f t="shared" si="44"/>
        <v>880.08</v>
      </c>
      <c r="J327" s="35">
        <f t="shared" si="45"/>
        <v>1081.44</v>
      </c>
    </row>
    <row r="328" spans="1:10" ht="42.75" x14ac:dyDescent="0.25">
      <c r="A328" s="31" t="s">
        <v>1207</v>
      </c>
      <c r="B328" s="31" t="s">
        <v>501</v>
      </c>
      <c r="C328" s="31" t="s">
        <v>688</v>
      </c>
      <c r="D328" s="32" t="s">
        <v>1264</v>
      </c>
      <c r="E328" s="36">
        <v>4</v>
      </c>
      <c r="F328" s="34">
        <v>4</v>
      </c>
      <c r="G328" s="31" t="s">
        <v>0</v>
      </c>
      <c r="H328" s="42">
        <v>465.78861788617883</v>
      </c>
      <c r="I328" s="35">
        <f t="shared" si="44"/>
        <v>1863.15</v>
      </c>
      <c r="J328" s="35">
        <f t="shared" si="45"/>
        <v>2289.44</v>
      </c>
    </row>
    <row r="329" spans="1:10" ht="28.5" x14ac:dyDescent="0.25">
      <c r="A329" s="31" t="s">
        <v>1208</v>
      </c>
      <c r="B329" s="31" t="s">
        <v>502</v>
      </c>
      <c r="C329" s="31" t="s">
        <v>688</v>
      </c>
      <c r="D329" s="32" t="s">
        <v>1265</v>
      </c>
      <c r="E329" s="36">
        <v>9</v>
      </c>
      <c r="F329" s="34">
        <v>9</v>
      </c>
      <c r="G329" s="31" t="s">
        <v>0</v>
      </c>
      <c r="H329" s="42">
        <v>60.276422764227647</v>
      </c>
      <c r="I329" s="35">
        <f t="shared" si="44"/>
        <v>542.49</v>
      </c>
      <c r="J329" s="35">
        <f t="shared" si="45"/>
        <v>666.61</v>
      </c>
    </row>
    <row r="330" spans="1:10" x14ac:dyDescent="0.25">
      <c r="A330" s="13" t="s">
        <v>995</v>
      </c>
      <c r="B330" s="16" t="s">
        <v>996</v>
      </c>
      <c r="C330" s="16"/>
      <c r="D330" s="16"/>
      <c r="E330" s="18"/>
      <c r="F330" s="16"/>
      <c r="G330" s="16"/>
      <c r="H330" s="43"/>
      <c r="I330" s="16"/>
      <c r="J330" s="17">
        <f>J331</f>
        <v>31363.98</v>
      </c>
    </row>
    <row r="331" spans="1:10" ht="28.5" x14ac:dyDescent="0.25">
      <c r="A331" s="31" t="s">
        <v>1006</v>
      </c>
      <c r="B331" s="31" t="s">
        <v>503</v>
      </c>
      <c r="C331" s="31" t="s">
        <v>688</v>
      </c>
      <c r="D331" s="32" t="s">
        <v>504</v>
      </c>
      <c r="E331" s="33">
        <v>117</v>
      </c>
      <c r="F331" s="34">
        <v>117</v>
      </c>
      <c r="G331" s="31" t="s">
        <v>0</v>
      </c>
      <c r="H331" s="42">
        <v>218.15447154471545</v>
      </c>
      <c r="I331" s="35">
        <f t="shared" si="38"/>
        <v>25524.07</v>
      </c>
      <c r="J331" s="35">
        <f t="shared" si="39"/>
        <v>31363.98</v>
      </c>
    </row>
    <row r="332" spans="1:10" x14ac:dyDescent="0.25">
      <c r="A332" s="13" t="s">
        <v>1007</v>
      </c>
      <c r="B332" s="16" t="s">
        <v>1008</v>
      </c>
      <c r="C332" s="16"/>
      <c r="D332" s="16"/>
      <c r="E332" s="18"/>
      <c r="F332" s="16"/>
      <c r="G332" s="16"/>
      <c r="H332" s="43"/>
      <c r="I332" s="16"/>
      <c r="J332" s="17">
        <f>SUM(J333:J335)</f>
        <v>5700.73</v>
      </c>
    </row>
    <row r="333" spans="1:10" ht="28.5" x14ac:dyDescent="0.25">
      <c r="A333" s="31" t="s">
        <v>1009</v>
      </c>
      <c r="B333" s="31" t="s">
        <v>505</v>
      </c>
      <c r="C333" s="31" t="s">
        <v>688</v>
      </c>
      <c r="D333" s="32" t="s">
        <v>506</v>
      </c>
      <c r="E333" s="33">
        <v>1</v>
      </c>
      <c r="F333" s="34">
        <v>1</v>
      </c>
      <c r="G333" s="31" t="s">
        <v>0</v>
      </c>
      <c r="H333" s="42">
        <v>350.14634146341467</v>
      </c>
      <c r="I333" s="35">
        <f t="shared" si="38"/>
        <v>350.15</v>
      </c>
      <c r="J333" s="35">
        <f t="shared" si="39"/>
        <v>430.26</v>
      </c>
    </row>
    <row r="334" spans="1:10" ht="28.5" x14ac:dyDescent="0.25">
      <c r="A334" s="31" t="s">
        <v>1010</v>
      </c>
      <c r="B334" s="31" t="s">
        <v>508</v>
      </c>
      <c r="C334" s="31" t="s">
        <v>688</v>
      </c>
      <c r="D334" s="32" t="s">
        <v>509</v>
      </c>
      <c r="E334" s="33">
        <v>1</v>
      </c>
      <c r="F334" s="34">
        <v>1</v>
      </c>
      <c r="G334" s="31" t="s">
        <v>0</v>
      </c>
      <c r="H334" s="42">
        <v>3121.8048780487807</v>
      </c>
      <c r="I334" s="35">
        <f t="shared" si="38"/>
        <v>3121.8</v>
      </c>
      <c r="J334" s="35">
        <f t="shared" si="39"/>
        <v>3836.07</v>
      </c>
    </row>
    <row r="335" spans="1:10" ht="42.75" x14ac:dyDescent="0.25">
      <c r="A335" s="31" t="s">
        <v>1209</v>
      </c>
      <c r="B335" s="31" t="s">
        <v>507</v>
      </c>
      <c r="C335" s="31" t="s">
        <v>688</v>
      </c>
      <c r="D335" s="32" t="s">
        <v>1266</v>
      </c>
      <c r="E335" s="33">
        <v>5</v>
      </c>
      <c r="F335" s="34">
        <v>5</v>
      </c>
      <c r="G335" s="31" t="s">
        <v>0</v>
      </c>
      <c r="H335" s="42">
        <v>233.46341463414637</v>
      </c>
      <c r="I335" s="35">
        <f t="shared" ref="I335" si="46">ROUND(F335*H335,2)</f>
        <v>1167.32</v>
      </c>
      <c r="J335" s="35">
        <f t="shared" ref="J335" si="47">ROUND(I335*(1+$B$9),2)</f>
        <v>1434.4</v>
      </c>
    </row>
    <row r="336" spans="1:10" x14ac:dyDescent="0.25">
      <c r="A336" s="13" t="s">
        <v>1007</v>
      </c>
      <c r="B336" s="16" t="s">
        <v>1011</v>
      </c>
      <c r="C336" s="16"/>
      <c r="D336" s="16"/>
      <c r="E336" s="18"/>
      <c r="F336" s="16"/>
      <c r="G336" s="16"/>
      <c r="H336" s="43"/>
      <c r="I336" s="16"/>
      <c r="J336" s="17">
        <f>SUM(J337:J338)</f>
        <v>2987.56</v>
      </c>
    </row>
    <row r="337" spans="1:10" x14ac:dyDescent="0.25">
      <c r="A337" s="31" t="s">
        <v>1009</v>
      </c>
      <c r="B337" s="31" t="s">
        <v>510</v>
      </c>
      <c r="C337" s="31" t="s">
        <v>688</v>
      </c>
      <c r="D337" s="32" t="s">
        <v>511</v>
      </c>
      <c r="E337" s="33">
        <v>1</v>
      </c>
      <c r="F337" s="34">
        <v>1</v>
      </c>
      <c r="G337" s="31" t="s">
        <v>0</v>
      </c>
      <c r="H337" s="42">
        <v>1540.1138211382113</v>
      </c>
      <c r="I337" s="35">
        <f t="shared" si="38"/>
        <v>1540.11</v>
      </c>
      <c r="J337" s="35">
        <f t="shared" si="39"/>
        <v>1892.49</v>
      </c>
    </row>
    <row r="338" spans="1:10" ht="71.25" x14ac:dyDescent="0.25">
      <c r="A338" s="31" t="s">
        <v>1010</v>
      </c>
      <c r="B338" s="31" t="s">
        <v>512</v>
      </c>
      <c r="C338" s="31" t="s">
        <v>688</v>
      </c>
      <c r="D338" s="32" t="s">
        <v>513</v>
      </c>
      <c r="E338" s="33">
        <v>1</v>
      </c>
      <c r="F338" s="34">
        <v>1</v>
      </c>
      <c r="G338" s="31" t="s">
        <v>0</v>
      </c>
      <c r="H338" s="42">
        <v>891.17073170731715</v>
      </c>
      <c r="I338" s="35">
        <f t="shared" si="38"/>
        <v>891.17</v>
      </c>
      <c r="J338" s="35">
        <f t="shared" si="39"/>
        <v>1095.07</v>
      </c>
    </row>
    <row r="339" spans="1:10" x14ac:dyDescent="0.25">
      <c r="A339" s="13" t="s">
        <v>1012</v>
      </c>
      <c r="B339" s="16" t="s">
        <v>1013</v>
      </c>
      <c r="C339" s="16"/>
      <c r="D339" s="16"/>
      <c r="E339" s="18"/>
      <c r="F339" s="16"/>
      <c r="G339" s="16"/>
      <c r="H339" s="43"/>
      <c r="I339" s="16"/>
      <c r="J339" s="17">
        <f>SUM(J340:J348)</f>
        <v>48399.81</v>
      </c>
    </row>
    <row r="340" spans="1:10" ht="42.75" x14ac:dyDescent="0.25">
      <c r="A340" s="31" t="s">
        <v>1014</v>
      </c>
      <c r="B340" s="31" t="s">
        <v>514</v>
      </c>
      <c r="C340" s="31" t="s">
        <v>688</v>
      </c>
      <c r="D340" s="32" t="s">
        <v>515</v>
      </c>
      <c r="E340" s="33">
        <v>1</v>
      </c>
      <c r="F340" s="34">
        <v>1</v>
      </c>
      <c r="G340" s="31" t="s">
        <v>0</v>
      </c>
      <c r="H340" s="42">
        <v>1034.9837398373984</v>
      </c>
      <c r="I340" s="35">
        <f t="shared" si="38"/>
        <v>1034.98</v>
      </c>
      <c r="J340" s="35">
        <f t="shared" si="39"/>
        <v>1271.78</v>
      </c>
    </row>
    <row r="341" spans="1:10" ht="28.5" x14ac:dyDescent="0.25">
      <c r="A341" s="31" t="s">
        <v>1015</v>
      </c>
      <c r="B341" s="31" t="s">
        <v>516</v>
      </c>
      <c r="C341" s="31" t="s">
        <v>688</v>
      </c>
      <c r="D341" s="32" t="s">
        <v>517</v>
      </c>
      <c r="E341" s="33">
        <v>341</v>
      </c>
      <c r="F341" s="34">
        <v>341</v>
      </c>
      <c r="G341" s="31" t="s">
        <v>6</v>
      </c>
      <c r="H341" s="42">
        <v>38.081300813008134</v>
      </c>
      <c r="I341" s="35">
        <f t="shared" si="38"/>
        <v>12985.72</v>
      </c>
      <c r="J341" s="35">
        <f t="shared" si="39"/>
        <v>15956.85</v>
      </c>
    </row>
    <row r="342" spans="1:10" ht="28.5" x14ac:dyDescent="0.25">
      <c r="A342" s="31" t="s">
        <v>1016</v>
      </c>
      <c r="B342" s="31" t="s">
        <v>518</v>
      </c>
      <c r="C342" s="31" t="s">
        <v>688</v>
      </c>
      <c r="D342" s="32" t="s">
        <v>519</v>
      </c>
      <c r="E342" s="33">
        <v>17</v>
      </c>
      <c r="F342" s="34">
        <v>17</v>
      </c>
      <c r="G342" s="31" t="s">
        <v>0</v>
      </c>
      <c r="H342" s="42">
        <v>348.90243902439022</v>
      </c>
      <c r="I342" s="35">
        <f t="shared" si="38"/>
        <v>5931.34</v>
      </c>
      <c r="J342" s="35">
        <f t="shared" si="39"/>
        <v>7288.43</v>
      </c>
    </row>
    <row r="343" spans="1:10" ht="42.75" x14ac:dyDescent="0.25">
      <c r="A343" s="31" t="s">
        <v>1017</v>
      </c>
      <c r="B343" s="31" t="s">
        <v>520</v>
      </c>
      <c r="C343" s="31" t="s">
        <v>688</v>
      </c>
      <c r="D343" s="32" t="s">
        <v>521</v>
      </c>
      <c r="E343" s="33">
        <v>6</v>
      </c>
      <c r="F343" s="34">
        <v>6</v>
      </c>
      <c r="G343" s="31" t="s">
        <v>0</v>
      </c>
      <c r="H343" s="42">
        <v>281.23577235772359</v>
      </c>
      <c r="I343" s="35">
        <f t="shared" si="38"/>
        <v>1687.41</v>
      </c>
      <c r="J343" s="35">
        <f t="shared" si="39"/>
        <v>2073.4899999999998</v>
      </c>
    </row>
    <row r="344" spans="1:10" x14ac:dyDescent="0.25">
      <c r="A344" s="31" t="s">
        <v>1018</v>
      </c>
      <c r="B344" s="31" t="s">
        <v>522</v>
      </c>
      <c r="C344" s="31" t="s">
        <v>688</v>
      </c>
      <c r="D344" s="32" t="s">
        <v>523</v>
      </c>
      <c r="E344" s="33">
        <v>24</v>
      </c>
      <c r="F344" s="34">
        <v>24</v>
      </c>
      <c r="G344" s="31" t="s">
        <v>0</v>
      </c>
      <c r="H344" s="42">
        <v>47.902439024390247</v>
      </c>
      <c r="I344" s="35">
        <f t="shared" si="38"/>
        <v>1149.6600000000001</v>
      </c>
      <c r="J344" s="35">
        <f t="shared" si="39"/>
        <v>1412.7</v>
      </c>
    </row>
    <row r="345" spans="1:10" x14ac:dyDescent="0.25">
      <c r="A345" s="31" t="s">
        <v>1019</v>
      </c>
      <c r="B345" s="31" t="s">
        <v>524</v>
      </c>
      <c r="C345" s="31" t="s">
        <v>688</v>
      </c>
      <c r="D345" s="32" t="s">
        <v>525</v>
      </c>
      <c r="E345" s="33">
        <v>35</v>
      </c>
      <c r="F345" s="34">
        <v>35</v>
      </c>
      <c r="G345" s="31" t="s">
        <v>0</v>
      </c>
      <c r="H345" s="42">
        <v>54.471544715447152</v>
      </c>
      <c r="I345" s="35">
        <f t="shared" si="38"/>
        <v>1906.5</v>
      </c>
      <c r="J345" s="35">
        <f t="shared" si="39"/>
        <v>2342.71</v>
      </c>
    </row>
    <row r="346" spans="1:10" ht="28.5" x14ac:dyDescent="0.25">
      <c r="A346" s="31" t="s">
        <v>1020</v>
      </c>
      <c r="B346" s="31" t="s">
        <v>526</v>
      </c>
      <c r="C346" s="31" t="s">
        <v>688</v>
      </c>
      <c r="D346" s="32" t="s">
        <v>527</v>
      </c>
      <c r="E346" s="33">
        <v>20</v>
      </c>
      <c r="F346" s="34">
        <v>20</v>
      </c>
      <c r="G346" s="31" t="s">
        <v>0</v>
      </c>
      <c r="H346" s="42">
        <v>44.804878048780488</v>
      </c>
      <c r="I346" s="35">
        <f t="shared" si="38"/>
        <v>896.1</v>
      </c>
      <c r="J346" s="35">
        <f t="shared" si="39"/>
        <v>1101.1300000000001</v>
      </c>
    </row>
    <row r="347" spans="1:10" ht="57" x14ac:dyDescent="0.25">
      <c r="A347" s="31" t="s">
        <v>1021</v>
      </c>
      <c r="B347" s="31" t="s">
        <v>528</v>
      </c>
      <c r="C347" s="31" t="s">
        <v>688</v>
      </c>
      <c r="D347" s="32" t="s">
        <v>529</v>
      </c>
      <c r="E347" s="33">
        <v>1</v>
      </c>
      <c r="F347" s="34">
        <v>1</v>
      </c>
      <c r="G347" s="31" t="s">
        <v>0</v>
      </c>
      <c r="H347" s="42">
        <v>2734.1056910569105</v>
      </c>
      <c r="I347" s="35">
        <f t="shared" si="38"/>
        <v>2734.11</v>
      </c>
      <c r="J347" s="35">
        <f t="shared" si="39"/>
        <v>3359.67</v>
      </c>
    </row>
    <row r="348" spans="1:10" ht="42.75" x14ac:dyDescent="0.25">
      <c r="A348" s="31" t="s">
        <v>1022</v>
      </c>
      <c r="B348" s="31" t="s">
        <v>530</v>
      </c>
      <c r="C348" s="31" t="s">
        <v>688</v>
      </c>
      <c r="D348" s="32" t="s">
        <v>531</v>
      </c>
      <c r="E348" s="33">
        <v>273</v>
      </c>
      <c r="F348" s="34">
        <v>273</v>
      </c>
      <c r="G348" s="31" t="s">
        <v>6</v>
      </c>
      <c r="H348" s="42">
        <v>40.520325203252035</v>
      </c>
      <c r="I348" s="35">
        <f t="shared" si="38"/>
        <v>11062.05</v>
      </c>
      <c r="J348" s="35">
        <f t="shared" si="39"/>
        <v>13593.05</v>
      </c>
    </row>
    <row r="349" spans="1:10" x14ac:dyDescent="0.25">
      <c r="A349" s="13" t="s">
        <v>1023</v>
      </c>
      <c r="B349" s="16" t="s">
        <v>1024</v>
      </c>
      <c r="C349" s="16"/>
      <c r="D349" s="16"/>
      <c r="E349" s="18"/>
      <c r="F349" s="16"/>
      <c r="G349" s="16"/>
      <c r="H349" s="43"/>
      <c r="I349" s="16"/>
      <c r="J349" s="17">
        <f>J350</f>
        <v>1072.94</v>
      </c>
    </row>
    <row r="350" spans="1:10" x14ac:dyDescent="0.25">
      <c r="A350" s="13" t="s">
        <v>1025</v>
      </c>
      <c r="B350" s="16" t="s">
        <v>1026</v>
      </c>
      <c r="C350" s="16"/>
      <c r="D350" s="16"/>
      <c r="E350" s="18"/>
      <c r="F350" s="16"/>
      <c r="G350" s="16"/>
      <c r="H350" s="43"/>
      <c r="I350" s="16"/>
      <c r="J350" s="17">
        <f>J351</f>
        <v>1072.94</v>
      </c>
    </row>
    <row r="351" spans="1:10" ht="28.5" x14ac:dyDescent="0.25">
      <c r="A351" s="5" t="s">
        <v>1027</v>
      </c>
      <c r="B351" s="5" t="s">
        <v>535</v>
      </c>
      <c r="C351" s="5" t="s">
        <v>688</v>
      </c>
      <c r="D351" s="6" t="s">
        <v>536</v>
      </c>
      <c r="E351" s="19">
        <v>8.5399999999999991</v>
      </c>
      <c r="F351" s="11">
        <v>8.5399999999999991</v>
      </c>
      <c r="G351" s="5" t="s">
        <v>3</v>
      </c>
      <c r="H351" s="42">
        <v>102.2439024390244</v>
      </c>
      <c r="I351" s="7">
        <f t="shared" si="38"/>
        <v>873.16</v>
      </c>
      <c r="J351" s="7">
        <f t="shared" si="39"/>
        <v>1072.94</v>
      </c>
    </row>
    <row r="352" spans="1:10" x14ac:dyDescent="0.25">
      <c r="A352" s="13" t="s">
        <v>1028</v>
      </c>
      <c r="B352" s="16" t="s">
        <v>1029</v>
      </c>
      <c r="C352" s="16"/>
      <c r="D352" s="16"/>
      <c r="E352" s="18"/>
      <c r="F352" s="16"/>
      <c r="G352" s="16"/>
      <c r="H352" s="43"/>
      <c r="I352" s="16"/>
      <c r="J352" s="17">
        <f>SUM(J353:J362)/2</f>
        <v>30982.469999999998</v>
      </c>
    </row>
    <row r="353" spans="1:10" x14ac:dyDescent="0.25">
      <c r="A353" s="13" t="s">
        <v>1031</v>
      </c>
      <c r="B353" s="16" t="s">
        <v>1030</v>
      </c>
      <c r="C353" s="16"/>
      <c r="D353" s="16"/>
      <c r="E353" s="18"/>
      <c r="F353" s="16"/>
      <c r="G353" s="16"/>
      <c r="H353" s="43"/>
      <c r="I353" s="16"/>
      <c r="J353" s="17">
        <f>SUM(J354:J355)</f>
        <v>12513.880000000001</v>
      </c>
    </row>
    <row r="354" spans="1:10" ht="42.75" x14ac:dyDescent="0.25">
      <c r="A354" s="5" t="s">
        <v>1032</v>
      </c>
      <c r="B354" s="5" t="s">
        <v>537</v>
      </c>
      <c r="C354" s="5" t="s">
        <v>688</v>
      </c>
      <c r="D354" s="6" t="s">
        <v>538</v>
      </c>
      <c r="E354" s="19">
        <v>140.12</v>
      </c>
      <c r="F354" s="11">
        <v>140.12</v>
      </c>
      <c r="G354" s="5" t="s">
        <v>3</v>
      </c>
      <c r="H354" s="42">
        <v>62.008130081300813</v>
      </c>
      <c r="I354" s="7">
        <f t="shared" si="38"/>
        <v>8688.58</v>
      </c>
      <c r="J354" s="7">
        <f t="shared" si="39"/>
        <v>10676.53</v>
      </c>
    </row>
    <row r="355" spans="1:10" ht="28.5" x14ac:dyDescent="0.25">
      <c r="A355" s="5" t="s">
        <v>1035</v>
      </c>
      <c r="B355" s="5" t="s">
        <v>539</v>
      </c>
      <c r="C355" s="5" t="s">
        <v>688</v>
      </c>
      <c r="D355" s="6" t="s">
        <v>540</v>
      </c>
      <c r="E355" s="19">
        <v>49.72</v>
      </c>
      <c r="F355" s="11">
        <v>49.72</v>
      </c>
      <c r="G355" s="5" t="s">
        <v>3</v>
      </c>
      <c r="H355" s="42">
        <v>30.073170731707318</v>
      </c>
      <c r="I355" s="7">
        <f t="shared" si="38"/>
        <v>1495.24</v>
      </c>
      <c r="J355" s="7">
        <f t="shared" si="39"/>
        <v>1837.35</v>
      </c>
    </row>
    <row r="356" spans="1:10" x14ac:dyDescent="0.25">
      <c r="A356" s="13" t="s">
        <v>1033</v>
      </c>
      <c r="B356" s="16" t="s">
        <v>1034</v>
      </c>
      <c r="C356" s="16"/>
      <c r="D356" s="16"/>
      <c r="E356" s="18"/>
      <c r="F356" s="16"/>
      <c r="G356" s="16"/>
      <c r="H356" s="43"/>
      <c r="I356" s="16"/>
      <c r="J356" s="17">
        <f>SUM(J357:J358)</f>
        <v>2036.15</v>
      </c>
    </row>
    <row r="357" spans="1:10" ht="57" x14ac:dyDescent="0.25">
      <c r="A357" s="5" t="s">
        <v>1036</v>
      </c>
      <c r="B357" s="5" t="s">
        <v>541</v>
      </c>
      <c r="C357" s="5" t="s">
        <v>688</v>
      </c>
      <c r="D357" s="6" t="s">
        <v>542</v>
      </c>
      <c r="E357" s="21">
        <v>64</v>
      </c>
      <c r="F357" s="11">
        <v>64</v>
      </c>
      <c r="G357" s="5" t="s">
        <v>3</v>
      </c>
      <c r="H357" s="42">
        <v>24.601626016260163</v>
      </c>
      <c r="I357" s="7">
        <f t="shared" si="38"/>
        <v>1574.5</v>
      </c>
      <c r="J357" s="7">
        <f t="shared" si="39"/>
        <v>1934.75</v>
      </c>
    </row>
    <row r="358" spans="1:10" ht="28.5" x14ac:dyDescent="0.25">
      <c r="A358" s="5" t="s">
        <v>1037</v>
      </c>
      <c r="B358" s="5" t="s">
        <v>543</v>
      </c>
      <c r="C358" s="5" t="s">
        <v>688</v>
      </c>
      <c r="D358" s="6" t="s">
        <v>544</v>
      </c>
      <c r="E358" s="21">
        <v>5</v>
      </c>
      <c r="F358" s="11">
        <v>5</v>
      </c>
      <c r="G358" s="5" t="s">
        <v>3</v>
      </c>
      <c r="H358" s="42">
        <v>16.504065040650406</v>
      </c>
      <c r="I358" s="7">
        <f t="shared" si="38"/>
        <v>82.52</v>
      </c>
      <c r="J358" s="7">
        <f t="shared" si="39"/>
        <v>101.4</v>
      </c>
    </row>
    <row r="359" spans="1:10" x14ac:dyDescent="0.25">
      <c r="A359" s="13" t="s">
        <v>1038</v>
      </c>
      <c r="B359" s="16" t="s">
        <v>80</v>
      </c>
      <c r="C359" s="16"/>
      <c r="D359" s="16"/>
      <c r="E359" s="18"/>
      <c r="F359" s="16"/>
      <c r="G359" s="16"/>
      <c r="H359" s="43"/>
      <c r="I359" s="16"/>
      <c r="J359" s="17">
        <f>SUM(J360:J362)</f>
        <v>16432.439999999999</v>
      </c>
    </row>
    <row r="360" spans="1:10" ht="28.5" x14ac:dyDescent="0.25">
      <c r="A360" s="5" t="s">
        <v>1039</v>
      </c>
      <c r="B360" s="5" t="s">
        <v>545</v>
      </c>
      <c r="C360" s="5" t="s">
        <v>688</v>
      </c>
      <c r="D360" s="6" t="s">
        <v>546</v>
      </c>
      <c r="E360" s="19">
        <v>36203</v>
      </c>
      <c r="F360" s="11">
        <v>36203</v>
      </c>
      <c r="G360" s="5" t="s">
        <v>547</v>
      </c>
      <c r="H360" s="42">
        <v>0.23577235772357721</v>
      </c>
      <c r="I360" s="7">
        <f t="shared" si="38"/>
        <v>8535.67</v>
      </c>
      <c r="J360" s="7">
        <f t="shared" si="39"/>
        <v>10488.63</v>
      </c>
    </row>
    <row r="361" spans="1:10" ht="28.5" x14ac:dyDescent="0.25">
      <c r="A361" s="5" t="s">
        <v>1040</v>
      </c>
      <c r="B361" s="5" t="s">
        <v>548</v>
      </c>
      <c r="C361" s="5" t="s">
        <v>688</v>
      </c>
      <c r="D361" s="6" t="s">
        <v>549</v>
      </c>
      <c r="E361" s="19">
        <v>40.6</v>
      </c>
      <c r="F361" s="11">
        <v>40.6</v>
      </c>
      <c r="G361" s="5" t="s">
        <v>6</v>
      </c>
      <c r="H361" s="42">
        <v>13.829268292682928</v>
      </c>
      <c r="I361" s="7">
        <f t="shared" si="38"/>
        <v>561.47</v>
      </c>
      <c r="J361" s="7">
        <f t="shared" si="39"/>
        <v>689.93</v>
      </c>
    </row>
    <row r="362" spans="1:10" x14ac:dyDescent="0.25">
      <c r="A362" s="5" t="s">
        <v>1041</v>
      </c>
      <c r="B362" s="5" t="s">
        <v>550</v>
      </c>
      <c r="C362" s="5" t="s">
        <v>688</v>
      </c>
      <c r="D362" s="6" t="s">
        <v>551</v>
      </c>
      <c r="E362" s="19">
        <v>590.9</v>
      </c>
      <c r="F362" s="11">
        <v>590.9</v>
      </c>
      <c r="G362" s="5" t="s">
        <v>6</v>
      </c>
      <c r="H362" s="42">
        <v>7.2357723577235777</v>
      </c>
      <c r="I362" s="7">
        <f t="shared" si="38"/>
        <v>4275.62</v>
      </c>
      <c r="J362" s="7">
        <f t="shared" si="39"/>
        <v>5253.88</v>
      </c>
    </row>
    <row r="363" spans="1:10" x14ac:dyDescent="0.25">
      <c r="A363" s="13" t="s">
        <v>1043</v>
      </c>
      <c r="B363" s="16" t="s">
        <v>1042</v>
      </c>
      <c r="C363" s="16"/>
      <c r="D363" s="16"/>
      <c r="E363" s="18"/>
      <c r="F363" s="16"/>
      <c r="G363" s="16"/>
      <c r="H363" s="43"/>
      <c r="I363" s="16"/>
      <c r="J363" s="17">
        <f>SUM(J364:J377)/2</f>
        <v>206684.96000000002</v>
      </c>
    </row>
    <row r="364" spans="1:10" x14ac:dyDescent="0.25">
      <c r="A364" s="13" t="s">
        <v>1045</v>
      </c>
      <c r="B364" s="16" t="s">
        <v>1044</v>
      </c>
      <c r="C364" s="16"/>
      <c r="D364" s="16"/>
      <c r="E364" s="18"/>
      <c r="F364" s="16"/>
      <c r="G364" s="16"/>
      <c r="H364" s="43"/>
      <c r="I364" s="16"/>
      <c r="J364" s="17">
        <f>J365+J366</f>
        <v>63288.74</v>
      </c>
    </row>
    <row r="365" spans="1:10" x14ac:dyDescent="0.25">
      <c r="A365" s="5" t="s">
        <v>1048</v>
      </c>
      <c r="B365" s="5" t="s">
        <v>552</v>
      </c>
      <c r="C365" s="5" t="s">
        <v>688</v>
      </c>
      <c r="D365" s="6" t="s">
        <v>553</v>
      </c>
      <c r="E365" s="19">
        <v>953.5</v>
      </c>
      <c r="F365" s="11">
        <v>953.5</v>
      </c>
      <c r="G365" s="5" t="s">
        <v>3</v>
      </c>
      <c r="H365" s="42">
        <v>11.983739837398375</v>
      </c>
      <c r="I365" s="7">
        <f t="shared" si="38"/>
        <v>11426.5</v>
      </c>
      <c r="J365" s="7">
        <f t="shared" si="39"/>
        <v>14040.88</v>
      </c>
    </row>
    <row r="366" spans="1:10" x14ac:dyDescent="0.25">
      <c r="A366" s="5" t="s">
        <v>1049</v>
      </c>
      <c r="B366" s="5" t="s">
        <v>554</v>
      </c>
      <c r="C366" s="5" t="s">
        <v>688</v>
      </c>
      <c r="D366" s="6" t="s">
        <v>555</v>
      </c>
      <c r="E366" s="19">
        <v>953.5</v>
      </c>
      <c r="F366" s="11">
        <v>953.5</v>
      </c>
      <c r="G366" s="5" t="s">
        <v>3</v>
      </c>
      <c r="H366" s="42">
        <v>42.032520325203258</v>
      </c>
      <c r="I366" s="7">
        <f t="shared" si="38"/>
        <v>40078.01</v>
      </c>
      <c r="J366" s="7">
        <f t="shared" si="39"/>
        <v>49247.86</v>
      </c>
    </row>
    <row r="367" spans="1:10" x14ac:dyDescent="0.25">
      <c r="A367" s="13" t="s">
        <v>1046</v>
      </c>
      <c r="B367" s="16" t="s">
        <v>84</v>
      </c>
      <c r="C367" s="16"/>
      <c r="D367" s="16"/>
      <c r="E367" s="18"/>
      <c r="F367" s="16"/>
      <c r="G367" s="16"/>
      <c r="H367" s="43"/>
      <c r="I367" s="16"/>
      <c r="J367" s="17">
        <f>SUM(J368:J374)</f>
        <v>116428.34000000001</v>
      </c>
    </row>
    <row r="368" spans="1:10" x14ac:dyDescent="0.25">
      <c r="A368" s="5" t="s">
        <v>1047</v>
      </c>
      <c r="B368" s="5" t="s">
        <v>556</v>
      </c>
      <c r="C368" s="5" t="s">
        <v>688</v>
      </c>
      <c r="D368" s="6" t="s">
        <v>553</v>
      </c>
      <c r="E368" s="19">
        <v>686.95</v>
      </c>
      <c r="F368" s="11">
        <v>686.95</v>
      </c>
      <c r="G368" s="5" t="s">
        <v>3</v>
      </c>
      <c r="H368" s="42">
        <v>6.6585365853658534</v>
      </c>
      <c r="I368" s="7">
        <f t="shared" si="38"/>
        <v>4574.08</v>
      </c>
      <c r="J368" s="7">
        <f t="shared" si="39"/>
        <v>5620.63</v>
      </c>
    </row>
    <row r="369" spans="1:10" x14ac:dyDescent="0.25">
      <c r="A369" s="5" t="s">
        <v>1050</v>
      </c>
      <c r="B369" s="5" t="s">
        <v>557</v>
      </c>
      <c r="C369" s="5" t="s">
        <v>688</v>
      </c>
      <c r="D369" s="6" t="s">
        <v>558</v>
      </c>
      <c r="E369" s="19">
        <v>475.22</v>
      </c>
      <c r="F369" s="11">
        <v>475.22</v>
      </c>
      <c r="G369" s="5" t="s">
        <v>3</v>
      </c>
      <c r="H369" s="42">
        <v>34.68292682926829</v>
      </c>
      <c r="I369" s="7">
        <f t="shared" si="38"/>
        <v>16482.02</v>
      </c>
      <c r="J369" s="7">
        <f t="shared" si="39"/>
        <v>20253.11</v>
      </c>
    </row>
    <row r="370" spans="1:10" x14ac:dyDescent="0.25">
      <c r="A370" s="5" t="s">
        <v>1051</v>
      </c>
      <c r="B370" s="5" t="s">
        <v>559</v>
      </c>
      <c r="C370" s="5" t="s">
        <v>688</v>
      </c>
      <c r="D370" s="6" t="s">
        <v>555</v>
      </c>
      <c r="E370" s="19">
        <v>211.73</v>
      </c>
      <c r="F370" s="11">
        <v>211.73</v>
      </c>
      <c r="G370" s="5" t="s">
        <v>3</v>
      </c>
      <c r="H370" s="42">
        <v>42.292682926829272</v>
      </c>
      <c r="I370" s="7">
        <f t="shared" si="38"/>
        <v>8954.6299999999992</v>
      </c>
      <c r="J370" s="7">
        <f t="shared" si="39"/>
        <v>11003.45</v>
      </c>
    </row>
    <row r="371" spans="1:10" x14ac:dyDescent="0.25">
      <c r="A371" s="5" t="s">
        <v>1052</v>
      </c>
      <c r="B371" s="5" t="s">
        <v>560</v>
      </c>
      <c r="C371" s="5" t="s">
        <v>688</v>
      </c>
      <c r="D371" s="6" t="s">
        <v>85</v>
      </c>
      <c r="E371" s="19">
        <v>759.79</v>
      </c>
      <c r="F371" s="11">
        <v>759.79</v>
      </c>
      <c r="G371" s="5" t="s">
        <v>3</v>
      </c>
      <c r="H371" s="42">
        <v>20.967479674796749</v>
      </c>
      <c r="I371" s="7">
        <f t="shared" si="38"/>
        <v>15930.88</v>
      </c>
      <c r="J371" s="7">
        <f t="shared" si="39"/>
        <v>19575.87</v>
      </c>
    </row>
    <row r="372" spans="1:10" ht="42.75" x14ac:dyDescent="0.25">
      <c r="A372" s="5" t="s">
        <v>1053</v>
      </c>
      <c r="B372" s="5" t="s">
        <v>561</v>
      </c>
      <c r="C372" s="5" t="s">
        <v>688</v>
      </c>
      <c r="D372" s="6" t="s">
        <v>562</v>
      </c>
      <c r="E372" s="19">
        <v>475.22</v>
      </c>
      <c r="F372" s="11">
        <v>475.22</v>
      </c>
      <c r="G372" s="5" t="s">
        <v>3</v>
      </c>
      <c r="H372" s="42">
        <v>101.53658536585365</v>
      </c>
      <c r="I372" s="7">
        <f t="shared" ref="I372:I387" si="48">ROUND(F372*H372,2)</f>
        <v>48252.22</v>
      </c>
      <c r="J372" s="7">
        <f t="shared" ref="J372:J387" si="49">ROUND(I372*(1+$B$9),2)</f>
        <v>59292.33</v>
      </c>
    </row>
    <row r="373" spans="1:10" ht="28.5" x14ac:dyDescent="0.25">
      <c r="A373" s="5" t="s">
        <v>1054</v>
      </c>
      <c r="B373" s="5" t="s">
        <v>563</v>
      </c>
      <c r="C373" s="5" t="s">
        <v>688</v>
      </c>
      <c r="D373" s="6" t="s">
        <v>564</v>
      </c>
      <c r="E373" s="19">
        <v>12</v>
      </c>
      <c r="F373" s="11">
        <v>12</v>
      </c>
      <c r="G373" s="5" t="s">
        <v>6</v>
      </c>
      <c r="H373" s="42">
        <v>9.1300813008130088</v>
      </c>
      <c r="I373" s="7">
        <f t="shared" si="48"/>
        <v>109.56</v>
      </c>
      <c r="J373" s="7">
        <f t="shared" si="49"/>
        <v>134.63</v>
      </c>
    </row>
    <row r="374" spans="1:10" ht="28.5" x14ac:dyDescent="0.25">
      <c r="A374" s="5" t="s">
        <v>1055</v>
      </c>
      <c r="B374" s="5" t="s">
        <v>565</v>
      </c>
      <c r="C374" s="5" t="s">
        <v>688</v>
      </c>
      <c r="D374" s="6" t="s">
        <v>566</v>
      </c>
      <c r="E374" s="19">
        <v>16.8</v>
      </c>
      <c r="F374" s="11">
        <v>16.8</v>
      </c>
      <c r="G374" s="5" t="s">
        <v>6</v>
      </c>
      <c r="H374" s="42">
        <v>26.560975609756099</v>
      </c>
      <c r="I374" s="7">
        <f t="shared" si="48"/>
        <v>446.22</v>
      </c>
      <c r="J374" s="7">
        <f t="shared" si="49"/>
        <v>548.32000000000005</v>
      </c>
    </row>
    <row r="375" spans="1:10" x14ac:dyDescent="0.25">
      <c r="A375" s="13" t="s">
        <v>1056</v>
      </c>
      <c r="B375" s="16" t="s">
        <v>84</v>
      </c>
      <c r="C375" s="16"/>
      <c r="D375" s="16"/>
      <c r="E375" s="18"/>
      <c r="F375" s="16"/>
      <c r="G375" s="16"/>
      <c r="H375" s="43"/>
      <c r="I375" s="16"/>
      <c r="J375" s="17">
        <f>SUM(J376:J377)</f>
        <v>26967.879999999997</v>
      </c>
    </row>
    <row r="376" spans="1:10" x14ac:dyDescent="0.25">
      <c r="A376" s="5" t="s">
        <v>1057</v>
      </c>
      <c r="B376" s="5" t="s">
        <v>567</v>
      </c>
      <c r="C376" s="5" t="s">
        <v>688</v>
      </c>
      <c r="D376" s="6" t="s">
        <v>553</v>
      </c>
      <c r="E376" s="19">
        <v>450.73</v>
      </c>
      <c r="F376" s="11">
        <v>450.73</v>
      </c>
      <c r="G376" s="5" t="s">
        <v>3</v>
      </c>
      <c r="H376" s="42">
        <v>6.6585365853658534</v>
      </c>
      <c r="I376" s="7">
        <f t="shared" si="48"/>
        <v>3001.2</v>
      </c>
      <c r="J376" s="7">
        <f t="shared" si="49"/>
        <v>3687.87</v>
      </c>
    </row>
    <row r="377" spans="1:10" x14ac:dyDescent="0.25">
      <c r="A377" s="5" t="s">
        <v>1058</v>
      </c>
      <c r="B377" s="5" t="s">
        <v>568</v>
      </c>
      <c r="C377" s="5" t="s">
        <v>688</v>
      </c>
      <c r="D377" s="6" t="s">
        <v>555</v>
      </c>
      <c r="E377" s="19">
        <v>450.73</v>
      </c>
      <c r="F377" s="11">
        <v>450.73</v>
      </c>
      <c r="G377" s="5" t="s">
        <v>3</v>
      </c>
      <c r="H377" s="42">
        <v>42.032520325203258</v>
      </c>
      <c r="I377" s="7">
        <f t="shared" si="48"/>
        <v>18945.32</v>
      </c>
      <c r="J377" s="7">
        <f t="shared" si="49"/>
        <v>23280.01</v>
      </c>
    </row>
    <row r="378" spans="1:10" x14ac:dyDescent="0.25">
      <c r="A378" s="13" t="s">
        <v>1060</v>
      </c>
      <c r="B378" s="16" t="s">
        <v>1061</v>
      </c>
      <c r="C378" s="16"/>
      <c r="D378" s="16"/>
      <c r="E378" s="18"/>
      <c r="F378" s="16"/>
      <c r="G378" s="16"/>
      <c r="H378" s="43"/>
      <c r="I378" s="16"/>
      <c r="J378" s="17">
        <f>SUM(J379:J393)/2</f>
        <v>239084.08000000005</v>
      </c>
    </row>
    <row r="379" spans="1:10" x14ac:dyDescent="0.25">
      <c r="A379" s="13" t="s">
        <v>1059</v>
      </c>
      <c r="B379" s="16" t="s">
        <v>1062</v>
      </c>
      <c r="C379" s="16"/>
      <c r="D379" s="16"/>
      <c r="E379" s="18"/>
      <c r="F379" s="16"/>
      <c r="G379" s="16"/>
      <c r="H379" s="43"/>
      <c r="I379" s="16"/>
      <c r="J379" s="17">
        <f>SUM(J380:J382)</f>
        <v>28021.38</v>
      </c>
    </row>
    <row r="380" spans="1:10" ht="28.5" x14ac:dyDescent="0.25">
      <c r="A380" s="5" t="s">
        <v>1063</v>
      </c>
      <c r="B380" s="5" t="s">
        <v>569</v>
      </c>
      <c r="C380" s="5" t="s">
        <v>688</v>
      </c>
      <c r="D380" s="6" t="s">
        <v>570</v>
      </c>
      <c r="E380" s="19">
        <v>5</v>
      </c>
      <c r="F380" s="11">
        <v>5</v>
      </c>
      <c r="G380" s="5" t="s">
        <v>3</v>
      </c>
      <c r="H380" s="42">
        <v>39.585365853658537</v>
      </c>
      <c r="I380" s="7">
        <f t="shared" si="48"/>
        <v>197.93</v>
      </c>
      <c r="J380" s="7">
        <f t="shared" si="49"/>
        <v>243.22</v>
      </c>
    </row>
    <row r="381" spans="1:10" x14ac:dyDescent="0.25">
      <c r="A381" s="5" t="s">
        <v>1064</v>
      </c>
      <c r="B381" s="5" t="s">
        <v>571</v>
      </c>
      <c r="C381" s="5" t="s">
        <v>688</v>
      </c>
      <c r="D381" s="6" t="s">
        <v>115</v>
      </c>
      <c r="E381" s="19">
        <v>5</v>
      </c>
      <c r="F381" s="11">
        <v>5</v>
      </c>
      <c r="G381" s="5" t="s">
        <v>3</v>
      </c>
      <c r="H381" s="42">
        <v>9.7886178861788604</v>
      </c>
      <c r="I381" s="7">
        <f t="shared" si="48"/>
        <v>48.94</v>
      </c>
      <c r="J381" s="7">
        <f t="shared" si="49"/>
        <v>60.14</v>
      </c>
    </row>
    <row r="382" spans="1:10" ht="28.5" x14ac:dyDescent="0.25">
      <c r="A382" s="5" t="s">
        <v>1065</v>
      </c>
      <c r="B382" s="5" t="s">
        <v>572</v>
      </c>
      <c r="C382" s="5" t="s">
        <v>688</v>
      </c>
      <c r="D382" s="6" t="s">
        <v>573</v>
      </c>
      <c r="E382" s="19">
        <v>750.07</v>
      </c>
      <c r="F382" s="11">
        <v>750.07</v>
      </c>
      <c r="G382" s="5" t="s">
        <v>3</v>
      </c>
      <c r="H382" s="42">
        <v>30.073170731707318</v>
      </c>
      <c r="I382" s="7">
        <f t="shared" si="48"/>
        <v>22556.98</v>
      </c>
      <c r="J382" s="7">
        <f t="shared" si="49"/>
        <v>27718.02</v>
      </c>
    </row>
    <row r="383" spans="1:10" x14ac:dyDescent="0.25">
      <c r="A383" s="13" t="s">
        <v>1067</v>
      </c>
      <c r="B383" s="16" t="s">
        <v>1066</v>
      </c>
      <c r="C383" s="16"/>
      <c r="D383" s="16"/>
      <c r="E383" s="18"/>
      <c r="F383" s="16"/>
      <c r="G383" s="16"/>
      <c r="H383" s="43"/>
      <c r="I383" s="16"/>
      <c r="J383" s="17">
        <f>SUM(J384:J387)</f>
        <v>199152.31</v>
      </c>
    </row>
    <row r="384" spans="1:10" ht="28.5" x14ac:dyDescent="0.25">
      <c r="A384" s="5" t="s">
        <v>1068</v>
      </c>
      <c r="B384" s="5" t="s">
        <v>574</v>
      </c>
      <c r="C384" s="5" t="s">
        <v>688</v>
      </c>
      <c r="D384" s="6" t="s">
        <v>575</v>
      </c>
      <c r="E384" s="19">
        <v>17.87</v>
      </c>
      <c r="F384" s="11">
        <v>17.87</v>
      </c>
      <c r="G384" s="5" t="s">
        <v>3</v>
      </c>
      <c r="H384" s="42">
        <v>60.349593495934961</v>
      </c>
      <c r="I384" s="7">
        <f t="shared" si="48"/>
        <v>1078.45</v>
      </c>
      <c r="J384" s="7">
        <f t="shared" si="49"/>
        <v>1325.2</v>
      </c>
    </row>
    <row r="385" spans="1:10" ht="28.5" x14ac:dyDescent="0.25">
      <c r="A385" s="5" t="s">
        <v>1071</v>
      </c>
      <c r="B385" s="5" t="s">
        <v>577</v>
      </c>
      <c r="C385" s="5" t="s">
        <v>688</v>
      </c>
      <c r="D385" s="6" t="s">
        <v>578</v>
      </c>
      <c r="E385" s="19">
        <v>3.94</v>
      </c>
      <c r="F385" s="11">
        <v>3.94</v>
      </c>
      <c r="G385" s="5" t="s">
        <v>3</v>
      </c>
      <c r="H385" s="42">
        <v>205.7479674796748</v>
      </c>
      <c r="I385" s="7">
        <f t="shared" si="48"/>
        <v>810.65</v>
      </c>
      <c r="J385" s="7">
        <f t="shared" si="49"/>
        <v>996.13</v>
      </c>
    </row>
    <row r="386" spans="1:10" ht="28.5" x14ac:dyDescent="0.25">
      <c r="A386" s="5" t="s">
        <v>1072</v>
      </c>
      <c r="B386" s="5" t="s">
        <v>579</v>
      </c>
      <c r="C386" s="5" t="s">
        <v>688</v>
      </c>
      <c r="D386" s="6" t="s">
        <v>580</v>
      </c>
      <c r="E386" s="19">
        <v>609.82000000000005</v>
      </c>
      <c r="F386" s="11">
        <v>609.82000000000005</v>
      </c>
      <c r="G386" s="5" t="s">
        <v>3</v>
      </c>
      <c r="H386" s="42">
        <v>243.83739837398375</v>
      </c>
      <c r="I386" s="7">
        <f t="shared" si="48"/>
        <v>148696.92000000001</v>
      </c>
      <c r="J386" s="7">
        <f t="shared" si="49"/>
        <v>182718.78</v>
      </c>
    </row>
    <row r="387" spans="1:10" ht="57" x14ac:dyDescent="0.25">
      <c r="A387" s="5" t="s">
        <v>1073</v>
      </c>
      <c r="B387" s="5" t="s">
        <v>581</v>
      </c>
      <c r="C387" s="5" t="s">
        <v>688</v>
      </c>
      <c r="D387" s="6" t="s">
        <v>582</v>
      </c>
      <c r="E387" s="19">
        <v>140.25</v>
      </c>
      <c r="F387" s="11">
        <v>140.25</v>
      </c>
      <c r="G387" s="5" t="s">
        <v>3</v>
      </c>
      <c r="H387" s="42">
        <v>81.886178861788622</v>
      </c>
      <c r="I387" s="7">
        <f t="shared" si="48"/>
        <v>11484.54</v>
      </c>
      <c r="J387" s="7">
        <f t="shared" si="49"/>
        <v>14112.2</v>
      </c>
    </row>
    <row r="388" spans="1:10" x14ac:dyDescent="0.25">
      <c r="A388" s="13" t="s">
        <v>1070</v>
      </c>
      <c r="B388" s="16" t="s">
        <v>1069</v>
      </c>
      <c r="C388" s="16"/>
      <c r="D388" s="16"/>
      <c r="E388" s="18"/>
      <c r="F388" s="16"/>
      <c r="G388" s="16"/>
      <c r="H388" s="43"/>
      <c r="I388" s="16"/>
      <c r="J388" s="17">
        <f>SUM(J389:J391)</f>
        <v>6331.26</v>
      </c>
    </row>
    <row r="389" spans="1:10" ht="42.75" x14ac:dyDescent="0.25">
      <c r="A389" s="5" t="s">
        <v>1074</v>
      </c>
      <c r="B389" s="5" t="s">
        <v>583</v>
      </c>
      <c r="C389" s="5" t="s">
        <v>688</v>
      </c>
      <c r="D389" s="6" t="s">
        <v>584</v>
      </c>
      <c r="E389" s="19">
        <v>29.5</v>
      </c>
      <c r="F389" s="11">
        <v>29.5</v>
      </c>
      <c r="G389" s="5" t="s">
        <v>6</v>
      </c>
      <c r="H389" s="42">
        <v>130.869918699187</v>
      </c>
      <c r="I389" s="7">
        <f t="shared" ref="I389:I390" si="50">ROUND(F389*H389,2)</f>
        <v>3860.66</v>
      </c>
      <c r="J389" s="7">
        <f t="shared" ref="J389:J390" si="51">ROUND(I389*(1+$B$9),2)</f>
        <v>4743.9799999999996</v>
      </c>
    </row>
    <row r="390" spans="1:10" ht="42.75" x14ac:dyDescent="0.25">
      <c r="A390" s="5" t="s">
        <v>1077</v>
      </c>
      <c r="B390" s="5" t="s">
        <v>585</v>
      </c>
      <c r="C390" s="5" t="s">
        <v>688</v>
      </c>
      <c r="D390" s="6" t="s">
        <v>586</v>
      </c>
      <c r="E390" s="19">
        <v>7.7</v>
      </c>
      <c r="F390" s="11">
        <v>7.7</v>
      </c>
      <c r="G390" s="5" t="s">
        <v>6</v>
      </c>
      <c r="H390" s="42">
        <v>149.6829268292683</v>
      </c>
      <c r="I390" s="7">
        <f t="shared" si="50"/>
        <v>1152.56</v>
      </c>
      <c r="J390" s="7">
        <f t="shared" si="51"/>
        <v>1416.27</v>
      </c>
    </row>
    <row r="391" spans="1:10" ht="28.5" x14ac:dyDescent="0.25">
      <c r="A391" s="5" t="s">
        <v>1078</v>
      </c>
      <c r="B391" s="5" t="s">
        <v>587</v>
      </c>
      <c r="C391" s="5" t="s">
        <v>688</v>
      </c>
      <c r="D391" s="6" t="s">
        <v>588</v>
      </c>
      <c r="E391" s="19">
        <v>1</v>
      </c>
      <c r="F391" s="11">
        <v>1</v>
      </c>
      <c r="G391" s="5" t="s">
        <v>6</v>
      </c>
      <c r="H391" s="42">
        <v>139.17073170731709</v>
      </c>
      <c r="I391" s="7">
        <f t="shared" ref="I391:I462" si="52">ROUND(F391*H391,2)</f>
        <v>139.16999999999999</v>
      </c>
      <c r="J391" s="7">
        <f t="shared" ref="J391:J462" si="53">ROUND(I391*(1+$B$9),2)</f>
        <v>171.01</v>
      </c>
    </row>
    <row r="392" spans="1:10" x14ac:dyDescent="0.25">
      <c r="A392" s="13" t="s">
        <v>1075</v>
      </c>
      <c r="B392" s="16" t="s">
        <v>1076</v>
      </c>
      <c r="C392" s="16"/>
      <c r="D392" s="16"/>
      <c r="E392" s="18"/>
      <c r="F392" s="16"/>
      <c r="G392" s="16"/>
      <c r="H392" s="43"/>
      <c r="I392" s="16"/>
      <c r="J392" s="17">
        <f>J393</f>
        <v>5579.13</v>
      </c>
    </row>
    <row r="393" spans="1:10" x14ac:dyDescent="0.25">
      <c r="A393" s="5" t="s">
        <v>1079</v>
      </c>
      <c r="B393" s="5" t="s">
        <v>589</v>
      </c>
      <c r="C393" s="5" t="s">
        <v>688</v>
      </c>
      <c r="D393" s="6" t="s">
        <v>590</v>
      </c>
      <c r="E393" s="19">
        <v>53.6</v>
      </c>
      <c r="F393" s="11">
        <v>53.6</v>
      </c>
      <c r="G393" s="5" t="s">
        <v>6</v>
      </c>
      <c r="H393" s="42">
        <v>84.707317073170728</v>
      </c>
      <c r="I393" s="7">
        <f t="shared" si="52"/>
        <v>4540.3100000000004</v>
      </c>
      <c r="J393" s="7">
        <f t="shared" si="53"/>
        <v>5579.13</v>
      </c>
    </row>
    <row r="394" spans="1:10" x14ac:dyDescent="0.25">
      <c r="A394" s="13" t="s">
        <v>1080</v>
      </c>
      <c r="B394" s="16" t="s">
        <v>87</v>
      </c>
      <c r="C394" s="16"/>
      <c r="D394" s="16"/>
      <c r="E394" s="18"/>
      <c r="F394" s="16"/>
      <c r="G394" s="16"/>
      <c r="H394" s="43"/>
      <c r="I394" s="16"/>
      <c r="J394" s="17">
        <f>SUM(J395:J401)/2</f>
        <v>38443.409999999996</v>
      </c>
    </row>
    <row r="395" spans="1:10" x14ac:dyDescent="0.25">
      <c r="A395" s="13" t="s">
        <v>1086</v>
      </c>
      <c r="B395" s="16" t="s">
        <v>87</v>
      </c>
      <c r="C395" s="16"/>
      <c r="D395" s="16"/>
      <c r="E395" s="18"/>
      <c r="F395" s="16"/>
      <c r="G395" s="16"/>
      <c r="H395" s="43"/>
      <c r="I395" s="16"/>
      <c r="J395" s="17">
        <f>SUM(J396:J399)</f>
        <v>31166.620000000003</v>
      </c>
    </row>
    <row r="396" spans="1:10" ht="28.5" x14ac:dyDescent="0.25">
      <c r="A396" s="5" t="s">
        <v>1081</v>
      </c>
      <c r="B396" s="5" t="s">
        <v>592</v>
      </c>
      <c r="C396" s="5" t="s">
        <v>688</v>
      </c>
      <c r="D396" s="6" t="s">
        <v>593</v>
      </c>
      <c r="E396" s="19">
        <v>135.79</v>
      </c>
      <c r="F396" s="11">
        <v>135.79</v>
      </c>
      <c r="G396" s="5" t="s">
        <v>3</v>
      </c>
      <c r="H396" s="42">
        <v>101.20325203252033</v>
      </c>
      <c r="I396" s="7">
        <f t="shared" si="52"/>
        <v>13742.39</v>
      </c>
      <c r="J396" s="7">
        <f t="shared" si="53"/>
        <v>16886.650000000001</v>
      </c>
    </row>
    <row r="397" spans="1:10" ht="28.5" x14ac:dyDescent="0.25">
      <c r="A397" s="5" t="s">
        <v>1083</v>
      </c>
      <c r="B397" s="5" t="s">
        <v>594</v>
      </c>
      <c r="C397" s="5" t="s">
        <v>688</v>
      </c>
      <c r="D397" s="6" t="s">
        <v>595</v>
      </c>
      <c r="E397" s="19">
        <v>37.75</v>
      </c>
      <c r="F397" s="11">
        <v>37.75</v>
      </c>
      <c r="G397" s="5" t="s">
        <v>3</v>
      </c>
      <c r="H397" s="42">
        <v>127.83739837398375</v>
      </c>
      <c r="I397" s="7">
        <f t="shared" si="52"/>
        <v>4825.8599999999997</v>
      </c>
      <c r="J397" s="7">
        <f t="shared" si="53"/>
        <v>5930.02</v>
      </c>
    </row>
    <row r="398" spans="1:10" ht="57" x14ac:dyDescent="0.25">
      <c r="A398" s="5" t="s">
        <v>1084</v>
      </c>
      <c r="B398" s="5" t="s">
        <v>596</v>
      </c>
      <c r="C398" s="5" t="s">
        <v>688</v>
      </c>
      <c r="D398" s="6" t="s">
        <v>597</v>
      </c>
      <c r="E398" s="19">
        <v>6.28</v>
      </c>
      <c r="F398" s="11">
        <v>6.28</v>
      </c>
      <c r="G398" s="5" t="s">
        <v>3</v>
      </c>
      <c r="H398" s="42">
        <v>239.4390243902439</v>
      </c>
      <c r="I398" s="7">
        <f t="shared" si="52"/>
        <v>1503.68</v>
      </c>
      <c r="J398" s="7">
        <f t="shared" si="53"/>
        <v>1847.72</v>
      </c>
    </row>
    <row r="399" spans="1:10" ht="42.75" x14ac:dyDescent="0.25">
      <c r="A399" s="5" t="s">
        <v>1085</v>
      </c>
      <c r="B399" s="5" t="s">
        <v>598</v>
      </c>
      <c r="C399" s="5" t="s">
        <v>688</v>
      </c>
      <c r="D399" s="6" t="s">
        <v>599</v>
      </c>
      <c r="E399" s="19">
        <v>33.35</v>
      </c>
      <c r="F399" s="11">
        <v>33.35</v>
      </c>
      <c r="G399" s="5" t="s">
        <v>3</v>
      </c>
      <c r="H399" s="42">
        <v>158.66666666666666</v>
      </c>
      <c r="I399" s="7">
        <f t="shared" si="52"/>
        <v>5291.53</v>
      </c>
      <c r="J399" s="7">
        <f t="shared" si="53"/>
        <v>6502.23</v>
      </c>
    </row>
    <row r="400" spans="1:10" x14ac:dyDescent="0.25">
      <c r="A400" s="13" t="s">
        <v>1087</v>
      </c>
      <c r="B400" s="16" t="s">
        <v>1082</v>
      </c>
      <c r="C400" s="16"/>
      <c r="D400" s="16"/>
      <c r="E400" s="18"/>
      <c r="F400" s="16"/>
      <c r="G400" s="16"/>
      <c r="H400" s="43"/>
      <c r="I400" s="16"/>
      <c r="J400" s="17">
        <f>J401</f>
        <v>7276.79</v>
      </c>
    </row>
    <row r="401" spans="1:10" x14ac:dyDescent="0.25">
      <c r="A401" s="5" t="s">
        <v>1088</v>
      </c>
      <c r="B401" s="5" t="s">
        <v>600</v>
      </c>
      <c r="C401" s="5" t="s">
        <v>688</v>
      </c>
      <c r="D401" s="6" t="s">
        <v>601</v>
      </c>
      <c r="E401" s="19">
        <v>13</v>
      </c>
      <c r="F401" s="11">
        <v>13</v>
      </c>
      <c r="G401" s="5" t="s">
        <v>0</v>
      </c>
      <c r="H401" s="42">
        <v>455.52845528455282</v>
      </c>
      <c r="I401" s="7">
        <f t="shared" si="52"/>
        <v>5921.87</v>
      </c>
      <c r="J401" s="7">
        <f t="shared" si="53"/>
        <v>7276.79</v>
      </c>
    </row>
    <row r="402" spans="1:10" x14ac:dyDescent="0.25">
      <c r="A402" s="13" t="s">
        <v>1089</v>
      </c>
      <c r="B402" s="16" t="s">
        <v>34</v>
      </c>
      <c r="C402" s="16"/>
      <c r="D402" s="16"/>
      <c r="E402" s="18"/>
      <c r="F402" s="16"/>
      <c r="G402" s="16"/>
      <c r="H402" s="43"/>
      <c r="I402" s="16"/>
      <c r="J402" s="17">
        <f>SUM(J403:J412)/2</f>
        <v>114306.52</v>
      </c>
    </row>
    <row r="403" spans="1:10" x14ac:dyDescent="0.25">
      <c r="A403" s="13" t="s">
        <v>1090</v>
      </c>
      <c r="B403" s="16" t="s">
        <v>1091</v>
      </c>
      <c r="C403" s="16"/>
      <c r="D403" s="16"/>
      <c r="E403" s="18"/>
      <c r="F403" s="16"/>
      <c r="G403" s="16"/>
      <c r="H403" s="43"/>
      <c r="I403" s="16"/>
      <c r="J403" s="17">
        <f>SUM(J404:J406)</f>
        <v>71201.62</v>
      </c>
    </row>
    <row r="404" spans="1:10" x14ac:dyDescent="0.25">
      <c r="A404" s="5" t="s">
        <v>1092</v>
      </c>
      <c r="B404" s="5" t="s">
        <v>602</v>
      </c>
      <c r="C404" s="5" t="s">
        <v>688</v>
      </c>
      <c r="D404" s="6" t="s">
        <v>603</v>
      </c>
      <c r="E404" s="19">
        <v>962.04</v>
      </c>
      <c r="F404" s="11">
        <v>962.04</v>
      </c>
      <c r="G404" s="5" t="s">
        <v>3</v>
      </c>
      <c r="H404" s="42">
        <v>30.09756097560976</v>
      </c>
      <c r="I404" s="7">
        <f t="shared" si="52"/>
        <v>28955.06</v>
      </c>
      <c r="J404" s="7">
        <f t="shared" si="53"/>
        <v>35579.980000000003</v>
      </c>
    </row>
    <row r="405" spans="1:10" x14ac:dyDescent="0.25">
      <c r="A405" s="5" t="s">
        <v>1094</v>
      </c>
      <c r="B405" s="5" t="s">
        <v>604</v>
      </c>
      <c r="C405" s="5" t="s">
        <v>688</v>
      </c>
      <c r="D405" s="6" t="s">
        <v>605</v>
      </c>
      <c r="E405" s="19">
        <v>787.26</v>
      </c>
      <c r="F405" s="11">
        <v>787.26</v>
      </c>
      <c r="G405" s="5" t="s">
        <v>3</v>
      </c>
      <c r="H405" s="42">
        <v>29.382113821138212</v>
      </c>
      <c r="I405" s="7">
        <f t="shared" si="52"/>
        <v>23131.360000000001</v>
      </c>
      <c r="J405" s="7">
        <f t="shared" si="53"/>
        <v>28423.82</v>
      </c>
    </row>
    <row r="406" spans="1:10" x14ac:dyDescent="0.25">
      <c r="A406" s="5" t="s">
        <v>1095</v>
      </c>
      <c r="B406" s="5" t="s">
        <v>606</v>
      </c>
      <c r="C406" s="5" t="s">
        <v>688</v>
      </c>
      <c r="D406" s="6" t="s">
        <v>607</v>
      </c>
      <c r="E406" s="19">
        <v>184.22</v>
      </c>
      <c r="F406" s="11">
        <v>184.22</v>
      </c>
      <c r="G406" s="5" t="s">
        <v>3</v>
      </c>
      <c r="H406" s="42">
        <v>31.796747967479675</v>
      </c>
      <c r="I406" s="7">
        <f t="shared" si="52"/>
        <v>5857.6</v>
      </c>
      <c r="J406" s="7">
        <f t="shared" si="53"/>
        <v>7197.82</v>
      </c>
    </row>
    <row r="407" spans="1:10" x14ac:dyDescent="0.25">
      <c r="A407" s="13" t="s">
        <v>1093</v>
      </c>
      <c r="B407" s="16" t="s">
        <v>1096</v>
      </c>
      <c r="C407" s="16"/>
      <c r="D407" s="16"/>
      <c r="E407" s="18"/>
      <c r="F407" s="16"/>
      <c r="G407" s="16"/>
      <c r="H407" s="43"/>
      <c r="I407" s="16"/>
      <c r="J407" s="17">
        <f>SUM(J408:J410)</f>
        <v>29258.469999999998</v>
      </c>
    </row>
    <row r="408" spans="1:10" ht="28.5" x14ac:dyDescent="0.25">
      <c r="A408" s="5" t="s">
        <v>1098</v>
      </c>
      <c r="B408" s="5" t="s">
        <v>608</v>
      </c>
      <c r="C408" s="5" t="s">
        <v>688</v>
      </c>
      <c r="D408" s="6" t="s">
        <v>609</v>
      </c>
      <c r="E408" s="19">
        <v>182.79</v>
      </c>
      <c r="F408" s="11">
        <v>182.79</v>
      </c>
      <c r="G408" s="5" t="s">
        <v>3</v>
      </c>
      <c r="H408" s="42">
        <v>57.894308943089428</v>
      </c>
      <c r="I408" s="7">
        <f t="shared" si="52"/>
        <v>10582.5</v>
      </c>
      <c r="J408" s="7">
        <f t="shared" si="53"/>
        <v>13003.78</v>
      </c>
    </row>
    <row r="409" spans="1:10" x14ac:dyDescent="0.25">
      <c r="A409" s="5" t="s">
        <v>1099</v>
      </c>
      <c r="B409" s="5" t="s">
        <v>610</v>
      </c>
      <c r="C409" s="5" t="s">
        <v>688</v>
      </c>
      <c r="D409" s="6" t="s">
        <v>611</v>
      </c>
      <c r="E409" s="19">
        <v>262.12</v>
      </c>
      <c r="F409" s="11">
        <v>262.12</v>
      </c>
      <c r="G409" s="5" t="s">
        <v>3</v>
      </c>
      <c r="H409" s="42">
        <v>30.422764227642279</v>
      </c>
      <c r="I409" s="7">
        <f t="shared" si="52"/>
        <v>7974.41</v>
      </c>
      <c r="J409" s="7">
        <f t="shared" si="53"/>
        <v>9798.9599999999991</v>
      </c>
    </row>
    <row r="410" spans="1:10" ht="42.75" x14ac:dyDescent="0.25">
      <c r="A410" s="5" t="s">
        <v>1100</v>
      </c>
      <c r="B410" s="5" t="s">
        <v>612</v>
      </c>
      <c r="C410" s="5" t="s">
        <v>688</v>
      </c>
      <c r="D410" s="6" t="s">
        <v>613</v>
      </c>
      <c r="E410" s="19">
        <v>365.5</v>
      </c>
      <c r="F410" s="11">
        <v>365.5</v>
      </c>
      <c r="G410" s="5" t="s">
        <v>6</v>
      </c>
      <c r="H410" s="42">
        <v>14.373983739837398</v>
      </c>
      <c r="I410" s="7">
        <f t="shared" si="52"/>
        <v>5253.69</v>
      </c>
      <c r="J410" s="7">
        <f t="shared" si="53"/>
        <v>6455.73</v>
      </c>
    </row>
    <row r="411" spans="1:10" x14ac:dyDescent="0.25">
      <c r="A411" s="13" t="s">
        <v>1097</v>
      </c>
      <c r="B411" s="16" t="s">
        <v>1101</v>
      </c>
      <c r="C411" s="16"/>
      <c r="D411" s="16"/>
      <c r="E411" s="18"/>
      <c r="F411" s="16"/>
      <c r="G411" s="16"/>
      <c r="H411" s="43"/>
      <c r="I411" s="16"/>
      <c r="J411" s="17">
        <f>J412</f>
        <v>13846.43</v>
      </c>
    </row>
    <row r="412" spans="1:10" x14ac:dyDescent="0.25">
      <c r="A412" s="5" t="s">
        <v>1102</v>
      </c>
      <c r="B412" s="5" t="s">
        <v>614</v>
      </c>
      <c r="C412" s="5" t="s">
        <v>688</v>
      </c>
      <c r="D412" s="6" t="s">
        <v>607</v>
      </c>
      <c r="E412" s="19">
        <v>450.73</v>
      </c>
      <c r="F412" s="11">
        <v>450.73</v>
      </c>
      <c r="G412" s="5" t="s">
        <v>3</v>
      </c>
      <c r="H412" s="42">
        <v>25</v>
      </c>
      <c r="I412" s="7">
        <f t="shared" si="52"/>
        <v>11268.25</v>
      </c>
      <c r="J412" s="7">
        <f t="shared" si="53"/>
        <v>13846.43</v>
      </c>
    </row>
    <row r="413" spans="1:10" x14ac:dyDescent="0.25">
      <c r="A413" s="13" t="s">
        <v>1104</v>
      </c>
      <c r="B413" s="16" t="s">
        <v>1103</v>
      </c>
      <c r="C413" s="16"/>
      <c r="D413" s="16"/>
      <c r="E413" s="18"/>
      <c r="F413" s="16"/>
      <c r="G413" s="16"/>
      <c r="H413" s="43"/>
      <c r="I413" s="16"/>
      <c r="J413" s="17">
        <f>SUM(J414:J465)/2</f>
        <v>584805.27999999968</v>
      </c>
    </row>
    <row r="414" spans="1:10" x14ac:dyDescent="0.25">
      <c r="A414" s="13" t="s">
        <v>1106</v>
      </c>
      <c r="B414" s="16" t="s">
        <v>1107</v>
      </c>
      <c r="C414" s="16"/>
      <c r="D414" s="16"/>
      <c r="E414" s="18"/>
      <c r="F414" s="16"/>
      <c r="G414" s="16"/>
      <c r="H414" s="43"/>
      <c r="I414" s="16"/>
      <c r="J414" s="17">
        <f>SUM(J415:J419)</f>
        <v>247159.7</v>
      </c>
    </row>
    <row r="415" spans="1:10" ht="42.75" x14ac:dyDescent="0.25">
      <c r="A415" s="5" t="s">
        <v>1105</v>
      </c>
      <c r="B415" s="5" t="s">
        <v>616</v>
      </c>
      <c r="C415" s="5" t="s">
        <v>688</v>
      </c>
      <c r="D415" s="6" t="s">
        <v>1232</v>
      </c>
      <c r="E415" s="28">
        <v>171.79999999999998</v>
      </c>
      <c r="F415" s="11">
        <v>171.8</v>
      </c>
      <c r="G415" s="5" t="s">
        <v>6</v>
      </c>
      <c r="H415" s="42">
        <v>763.63414634146341</v>
      </c>
      <c r="I415" s="7">
        <f t="shared" si="52"/>
        <v>131192.35</v>
      </c>
      <c r="J415" s="7">
        <f t="shared" si="53"/>
        <v>161209.16</v>
      </c>
    </row>
    <row r="416" spans="1:10" ht="42.75" x14ac:dyDescent="0.25">
      <c r="A416" s="5" t="s">
        <v>1108</v>
      </c>
      <c r="B416" s="5" t="s">
        <v>615</v>
      </c>
      <c r="C416" s="5" t="s">
        <v>688</v>
      </c>
      <c r="D416" s="6" t="s">
        <v>1231</v>
      </c>
      <c r="E416" s="28">
        <v>23.8</v>
      </c>
      <c r="F416" s="11">
        <v>23.8</v>
      </c>
      <c r="G416" s="5" t="s">
        <v>6</v>
      </c>
      <c r="H416" s="42">
        <v>604.32520325203257</v>
      </c>
      <c r="I416" s="7">
        <f t="shared" ref="I416" si="54">ROUND(F416*H416,2)</f>
        <v>14382.94</v>
      </c>
      <c r="J416" s="7">
        <f t="shared" ref="J416" si="55">ROUND(I416*(1+$B$9),2)</f>
        <v>17673.759999999998</v>
      </c>
    </row>
    <row r="417" spans="1:10" x14ac:dyDescent="0.25">
      <c r="A417" s="5" t="s">
        <v>1109</v>
      </c>
      <c r="B417" s="5" t="s">
        <v>617</v>
      </c>
      <c r="C417" s="5" t="s">
        <v>688</v>
      </c>
      <c r="D417" s="6" t="s">
        <v>618</v>
      </c>
      <c r="E417" s="19">
        <v>5.25</v>
      </c>
      <c r="F417" s="11">
        <v>5.25</v>
      </c>
      <c r="G417" s="5" t="s">
        <v>3</v>
      </c>
      <c r="H417" s="42">
        <v>1009.6747967479675</v>
      </c>
      <c r="I417" s="7">
        <f t="shared" si="52"/>
        <v>5300.79</v>
      </c>
      <c r="J417" s="7">
        <f t="shared" si="53"/>
        <v>6513.61</v>
      </c>
    </row>
    <row r="418" spans="1:10" ht="28.5" x14ac:dyDescent="0.25">
      <c r="A418" s="5" t="s">
        <v>1178</v>
      </c>
      <c r="B418" s="5" t="s">
        <v>619</v>
      </c>
      <c r="C418" s="5" t="s">
        <v>688</v>
      </c>
      <c r="D418" s="6" t="s">
        <v>620</v>
      </c>
      <c r="E418" s="19">
        <v>4.8</v>
      </c>
      <c r="F418" s="11">
        <v>4.8</v>
      </c>
      <c r="G418" s="5" t="s">
        <v>3</v>
      </c>
      <c r="H418" s="42">
        <v>1145.780487804878</v>
      </c>
      <c r="I418" s="7">
        <f t="shared" si="52"/>
        <v>5499.75</v>
      </c>
      <c r="J418" s="7">
        <f t="shared" si="53"/>
        <v>6758.09</v>
      </c>
    </row>
    <row r="419" spans="1:10" ht="128.25" x14ac:dyDescent="0.25">
      <c r="A419" s="5" t="s">
        <v>1225</v>
      </c>
      <c r="B419" s="5" t="s">
        <v>103</v>
      </c>
      <c r="C419" s="10" t="s">
        <v>1177</v>
      </c>
      <c r="D419" s="6" t="s">
        <v>1176</v>
      </c>
      <c r="E419" s="19">
        <v>35</v>
      </c>
      <c r="F419" s="11">
        <v>35</v>
      </c>
      <c r="G419" s="5" t="s">
        <v>6</v>
      </c>
      <c r="H419" s="42">
        <v>1278.9499999999998</v>
      </c>
      <c r="I419" s="7">
        <f t="shared" ref="I419" si="56">ROUND(F419*H419,2)</f>
        <v>44763.25</v>
      </c>
      <c r="J419" s="7">
        <f t="shared" ref="J419" si="57">ROUND(I419*(1+$B$9),2)</f>
        <v>55005.08</v>
      </c>
    </row>
    <row r="420" spans="1:10" x14ac:dyDescent="0.25">
      <c r="A420" s="13" t="s">
        <v>1110</v>
      </c>
      <c r="B420" s="16" t="s">
        <v>86</v>
      </c>
      <c r="C420" s="16"/>
      <c r="D420" s="16"/>
      <c r="E420" s="18"/>
      <c r="F420" s="16"/>
      <c r="G420" s="16"/>
      <c r="H420" s="43"/>
      <c r="I420" s="16"/>
      <c r="J420" s="17">
        <f>SUM(J421:J428)</f>
        <v>130225.57999999999</v>
      </c>
    </row>
    <row r="421" spans="1:10" ht="28.5" x14ac:dyDescent="0.25">
      <c r="A421" s="5" t="s">
        <v>1113</v>
      </c>
      <c r="B421" s="5" t="s">
        <v>621</v>
      </c>
      <c r="C421" s="5" t="s">
        <v>688</v>
      </c>
      <c r="D421" s="6" t="s">
        <v>622</v>
      </c>
      <c r="E421" s="19">
        <v>48.5</v>
      </c>
      <c r="F421" s="11">
        <v>48.5</v>
      </c>
      <c r="G421" s="5" t="s">
        <v>6</v>
      </c>
      <c r="H421" s="42">
        <v>49.723577235772353</v>
      </c>
      <c r="I421" s="7">
        <f t="shared" si="52"/>
        <v>2411.59</v>
      </c>
      <c r="J421" s="7">
        <f t="shared" si="53"/>
        <v>2963.36</v>
      </c>
    </row>
    <row r="422" spans="1:10" ht="28.5" x14ac:dyDescent="0.25">
      <c r="A422" s="5" t="s">
        <v>1114</v>
      </c>
      <c r="B422" s="5" t="s">
        <v>17</v>
      </c>
      <c r="C422" s="5" t="s">
        <v>76</v>
      </c>
      <c r="D422" s="6" t="s">
        <v>1210</v>
      </c>
      <c r="E422" s="19">
        <v>698.76</v>
      </c>
      <c r="F422" s="11">
        <v>698.76</v>
      </c>
      <c r="G422" s="5" t="s">
        <v>3</v>
      </c>
      <c r="H422" s="42">
        <v>1.8</v>
      </c>
      <c r="I422" s="7">
        <f t="shared" ref="I422" si="58">ROUND(F422*H422,2)</f>
        <v>1257.77</v>
      </c>
      <c r="J422" s="7">
        <f t="shared" ref="J422" si="59">ROUND(I422*(1+$B$9),2)</f>
        <v>1545.55</v>
      </c>
    </row>
    <row r="423" spans="1:10" ht="42.75" x14ac:dyDescent="0.25">
      <c r="A423" s="5" t="s">
        <v>1115</v>
      </c>
      <c r="B423" s="5" t="s">
        <v>623</v>
      </c>
      <c r="C423" s="5" t="s">
        <v>688</v>
      </c>
      <c r="D423" s="6" t="s">
        <v>576</v>
      </c>
      <c r="E423" s="28">
        <v>151.55000000000001</v>
      </c>
      <c r="F423" s="11">
        <v>151.55000000000001</v>
      </c>
      <c r="G423" s="5" t="s">
        <v>3</v>
      </c>
      <c r="H423" s="42">
        <v>65.707317073170728</v>
      </c>
      <c r="I423" s="7">
        <f>ROUND(F423*H423,2)</f>
        <v>9957.94</v>
      </c>
      <c r="J423" s="7">
        <f>ROUND(I423*(1+$B$9),2)</f>
        <v>12236.32</v>
      </c>
    </row>
    <row r="424" spans="1:10" ht="28.5" x14ac:dyDescent="0.25">
      <c r="A424" s="5" t="s">
        <v>1116</v>
      </c>
      <c r="B424" s="5" t="s">
        <v>687</v>
      </c>
      <c r="C424" s="5" t="s">
        <v>688</v>
      </c>
      <c r="D424" s="6" t="s">
        <v>591</v>
      </c>
      <c r="E424" s="28">
        <v>151.55000000000001</v>
      </c>
      <c r="F424" s="11">
        <v>151.55000000000001</v>
      </c>
      <c r="G424" s="5" t="s">
        <v>3</v>
      </c>
      <c r="H424" s="42">
        <v>35.780487804878049</v>
      </c>
      <c r="I424" s="7">
        <f t="shared" ref="I424:I428" si="60">ROUND(F424*H424,2)</f>
        <v>5422.53</v>
      </c>
      <c r="J424" s="7">
        <f t="shared" ref="J424:J428" si="61">ROUND(I424*(1+$B$9),2)</f>
        <v>6663.2</v>
      </c>
    </row>
    <row r="425" spans="1:10" ht="57" x14ac:dyDescent="0.25">
      <c r="A425" s="5" t="s">
        <v>1117</v>
      </c>
      <c r="B425" s="5" t="s">
        <v>624</v>
      </c>
      <c r="C425" s="5" t="s">
        <v>688</v>
      </c>
      <c r="D425" s="6" t="s">
        <v>1267</v>
      </c>
      <c r="E425" s="28">
        <v>547.21</v>
      </c>
      <c r="F425" s="11">
        <v>547.21</v>
      </c>
      <c r="G425" s="5" t="s">
        <v>3</v>
      </c>
      <c r="H425" s="42">
        <v>101.54471544715447</v>
      </c>
      <c r="I425" s="7">
        <f t="shared" si="60"/>
        <v>55566.28</v>
      </c>
      <c r="J425" s="7">
        <f t="shared" si="61"/>
        <v>68279.839999999997</v>
      </c>
    </row>
    <row r="426" spans="1:10" ht="42.75" x14ac:dyDescent="0.25">
      <c r="A426" s="5" t="s">
        <v>1118</v>
      </c>
      <c r="B426" s="5" t="s">
        <v>625</v>
      </c>
      <c r="C426" s="5" t="s">
        <v>688</v>
      </c>
      <c r="D426" s="6" t="s">
        <v>626</v>
      </c>
      <c r="E426" s="28">
        <v>711.56</v>
      </c>
      <c r="F426" s="11">
        <v>711.56</v>
      </c>
      <c r="G426" s="5" t="s">
        <v>3</v>
      </c>
      <c r="H426" s="42">
        <v>7.0325203252032527</v>
      </c>
      <c r="I426" s="7">
        <f t="shared" si="60"/>
        <v>5004.0600000000004</v>
      </c>
      <c r="J426" s="7">
        <f t="shared" si="61"/>
        <v>6148.99</v>
      </c>
    </row>
    <row r="427" spans="1:10" ht="42.75" x14ac:dyDescent="0.25">
      <c r="A427" s="5" t="s">
        <v>1184</v>
      </c>
      <c r="B427" s="5" t="s">
        <v>627</v>
      </c>
      <c r="C427" s="5" t="s">
        <v>688</v>
      </c>
      <c r="D427" s="6" t="s">
        <v>628</v>
      </c>
      <c r="E427" s="28">
        <v>180.1</v>
      </c>
      <c r="F427" s="11">
        <v>180.1</v>
      </c>
      <c r="G427" s="5" t="s">
        <v>3</v>
      </c>
      <c r="H427" s="42">
        <v>29.016260162601625</v>
      </c>
      <c r="I427" s="7">
        <f t="shared" si="60"/>
        <v>5225.83</v>
      </c>
      <c r="J427" s="7">
        <f t="shared" si="61"/>
        <v>6421.5</v>
      </c>
    </row>
    <row r="428" spans="1:10" ht="57" x14ac:dyDescent="0.25">
      <c r="A428" s="5" t="s">
        <v>1226</v>
      </c>
      <c r="B428" s="5" t="s">
        <v>629</v>
      </c>
      <c r="C428" s="5" t="s">
        <v>688</v>
      </c>
      <c r="D428" s="6" t="s">
        <v>630</v>
      </c>
      <c r="E428" s="28">
        <v>363.07</v>
      </c>
      <c r="F428" s="11">
        <v>363.07</v>
      </c>
      <c r="G428" s="5" t="s">
        <v>3</v>
      </c>
      <c r="H428" s="42">
        <v>58.203252032520332</v>
      </c>
      <c r="I428" s="7">
        <f t="shared" si="60"/>
        <v>21131.85</v>
      </c>
      <c r="J428" s="7">
        <f t="shared" si="61"/>
        <v>25966.82</v>
      </c>
    </row>
    <row r="429" spans="1:10" x14ac:dyDescent="0.25">
      <c r="A429" s="13" t="s">
        <v>1111</v>
      </c>
      <c r="B429" s="16" t="s">
        <v>1119</v>
      </c>
      <c r="C429" s="16"/>
      <c r="D429" s="16"/>
      <c r="E429" s="18"/>
      <c r="F429" s="16"/>
      <c r="G429" s="16"/>
      <c r="H429" s="43"/>
      <c r="I429" s="16"/>
      <c r="J429" s="17">
        <f>SUM(J430:J433)</f>
        <v>30542.710000000003</v>
      </c>
    </row>
    <row r="430" spans="1:10" x14ac:dyDescent="0.25">
      <c r="A430" s="5" t="s">
        <v>1112</v>
      </c>
      <c r="B430" s="5" t="s">
        <v>631</v>
      </c>
      <c r="C430" s="5" t="s">
        <v>688</v>
      </c>
      <c r="D430" s="6" t="s">
        <v>632</v>
      </c>
      <c r="E430" s="28">
        <v>1006.56</v>
      </c>
      <c r="F430" s="11">
        <v>1006.56</v>
      </c>
      <c r="G430" s="5" t="s">
        <v>3</v>
      </c>
      <c r="H430" s="42">
        <v>21.837398373983739</v>
      </c>
      <c r="I430" s="7">
        <f t="shared" si="52"/>
        <v>21980.65</v>
      </c>
      <c r="J430" s="7">
        <f t="shared" si="53"/>
        <v>27009.82</v>
      </c>
    </row>
    <row r="431" spans="1:10" ht="28.5" x14ac:dyDescent="0.25">
      <c r="A431" s="5" t="s">
        <v>1185</v>
      </c>
      <c r="B431" s="5" t="s">
        <v>633</v>
      </c>
      <c r="C431" s="5" t="s">
        <v>688</v>
      </c>
      <c r="D431" s="6" t="s">
        <v>634</v>
      </c>
      <c r="E431" s="28">
        <v>1</v>
      </c>
      <c r="F431" s="11">
        <v>1</v>
      </c>
      <c r="G431" s="5" t="s">
        <v>0</v>
      </c>
      <c r="H431" s="42">
        <v>276.14634146341467</v>
      </c>
      <c r="I431" s="7">
        <f t="shared" ref="I431:I433" si="62">ROUND(F431*H431,2)</f>
        <v>276.14999999999998</v>
      </c>
      <c r="J431" s="7">
        <f t="shared" ref="J431:J433" si="63">ROUND(I431*(1+$B$9),2)</f>
        <v>339.33</v>
      </c>
    </row>
    <row r="432" spans="1:10" x14ac:dyDescent="0.25">
      <c r="A432" s="5" t="s">
        <v>1186</v>
      </c>
      <c r="B432" s="5" t="s">
        <v>637</v>
      </c>
      <c r="C432" s="5" t="s">
        <v>688</v>
      </c>
      <c r="D432" s="6" t="s">
        <v>638</v>
      </c>
      <c r="E432" s="28">
        <v>3</v>
      </c>
      <c r="F432" s="11">
        <v>3</v>
      </c>
      <c r="G432" s="5" t="s">
        <v>0</v>
      </c>
      <c r="H432" s="42">
        <v>538.11382113821139</v>
      </c>
      <c r="I432" s="7">
        <f t="shared" si="62"/>
        <v>1614.34</v>
      </c>
      <c r="J432" s="7">
        <f t="shared" si="63"/>
        <v>1983.7</v>
      </c>
    </row>
    <row r="433" spans="1:10" x14ac:dyDescent="0.25">
      <c r="A433" s="5" t="s">
        <v>1187</v>
      </c>
      <c r="B433" s="5" t="s">
        <v>635</v>
      </c>
      <c r="C433" s="5" t="s">
        <v>688</v>
      </c>
      <c r="D433" s="6" t="s">
        <v>636</v>
      </c>
      <c r="E433" s="28">
        <v>3</v>
      </c>
      <c r="F433" s="11">
        <v>3</v>
      </c>
      <c r="G433" s="5" t="s">
        <v>0</v>
      </c>
      <c r="H433" s="42">
        <v>328.19512195121951</v>
      </c>
      <c r="I433" s="7">
        <f t="shared" si="62"/>
        <v>984.59</v>
      </c>
      <c r="J433" s="7">
        <f t="shared" si="63"/>
        <v>1209.8599999999999</v>
      </c>
    </row>
    <row r="434" spans="1:10" x14ac:dyDescent="0.25">
      <c r="A434" s="13" t="s">
        <v>1120</v>
      </c>
      <c r="B434" s="16" t="s">
        <v>655</v>
      </c>
      <c r="C434" s="16"/>
      <c r="D434" s="16"/>
      <c r="E434" s="18"/>
      <c r="F434" s="16"/>
      <c r="G434" s="16"/>
      <c r="H434" s="43"/>
      <c r="I434" s="16"/>
      <c r="J434" s="17">
        <f>SUM(J435:J443)</f>
        <v>109823.2</v>
      </c>
    </row>
    <row r="435" spans="1:10" ht="57" x14ac:dyDescent="0.25">
      <c r="A435" s="5" t="s">
        <v>1121</v>
      </c>
      <c r="B435" s="5" t="s">
        <v>90</v>
      </c>
      <c r="C435" s="5" t="s">
        <v>89</v>
      </c>
      <c r="D435" s="6" t="s">
        <v>91</v>
      </c>
      <c r="E435" s="28">
        <v>145</v>
      </c>
      <c r="F435" s="11">
        <v>145</v>
      </c>
      <c r="G435" s="5" t="s">
        <v>6</v>
      </c>
      <c r="H435" s="42" t="s">
        <v>1191</v>
      </c>
      <c r="I435" s="7">
        <f t="shared" si="52"/>
        <v>8949.4</v>
      </c>
      <c r="J435" s="7">
        <f t="shared" si="53"/>
        <v>10997.02</v>
      </c>
    </row>
    <row r="436" spans="1:10" ht="28.5" x14ac:dyDescent="0.25">
      <c r="A436" s="5" t="s">
        <v>1125</v>
      </c>
      <c r="B436" s="5" t="s">
        <v>639</v>
      </c>
      <c r="C436" s="5" t="s">
        <v>688</v>
      </c>
      <c r="D436" s="6" t="s">
        <v>640</v>
      </c>
      <c r="E436" s="28">
        <v>32</v>
      </c>
      <c r="F436" s="11">
        <v>32</v>
      </c>
      <c r="G436" s="5" t="s">
        <v>6</v>
      </c>
      <c r="H436" s="42">
        <v>157.29268292682926</v>
      </c>
      <c r="I436" s="7">
        <f t="shared" si="52"/>
        <v>5033.37</v>
      </c>
      <c r="J436" s="7">
        <f t="shared" si="53"/>
        <v>6185.01</v>
      </c>
    </row>
    <row r="437" spans="1:10" ht="42.75" x14ac:dyDescent="0.25">
      <c r="A437" s="5" t="s">
        <v>1126</v>
      </c>
      <c r="B437" s="5" t="s">
        <v>641</v>
      </c>
      <c r="C437" s="5" t="s">
        <v>688</v>
      </c>
      <c r="D437" s="6" t="s">
        <v>642</v>
      </c>
      <c r="E437" s="19">
        <v>80</v>
      </c>
      <c r="F437" s="11">
        <v>80</v>
      </c>
      <c r="G437" s="5" t="s">
        <v>6</v>
      </c>
      <c r="H437" s="42">
        <v>97.138211382113823</v>
      </c>
      <c r="I437" s="7">
        <f t="shared" si="52"/>
        <v>7771.06</v>
      </c>
      <c r="J437" s="7">
        <f t="shared" si="53"/>
        <v>9549.08</v>
      </c>
    </row>
    <row r="438" spans="1:10" ht="42.75" x14ac:dyDescent="0.25">
      <c r="A438" s="5" t="s">
        <v>1127</v>
      </c>
      <c r="B438" s="5" t="s">
        <v>643</v>
      </c>
      <c r="C438" s="5" t="s">
        <v>688</v>
      </c>
      <c r="D438" s="6" t="s">
        <v>644</v>
      </c>
      <c r="E438" s="19">
        <v>2</v>
      </c>
      <c r="F438" s="11">
        <v>2</v>
      </c>
      <c r="G438" s="5" t="s">
        <v>0</v>
      </c>
      <c r="H438" s="42">
        <v>840.07317073170725</v>
      </c>
      <c r="I438" s="7">
        <f t="shared" si="52"/>
        <v>1680.15</v>
      </c>
      <c r="J438" s="7">
        <f t="shared" si="53"/>
        <v>2064.5700000000002</v>
      </c>
    </row>
    <row r="439" spans="1:10" ht="42.75" x14ac:dyDescent="0.25">
      <c r="A439" s="5" t="s">
        <v>1128</v>
      </c>
      <c r="B439" s="5" t="s">
        <v>645</v>
      </c>
      <c r="C439" s="5" t="s">
        <v>688</v>
      </c>
      <c r="D439" s="6" t="s">
        <v>646</v>
      </c>
      <c r="E439" s="19">
        <v>9</v>
      </c>
      <c r="F439" s="11">
        <v>9</v>
      </c>
      <c r="G439" s="5" t="s">
        <v>6</v>
      </c>
      <c r="H439" s="42">
        <v>3649.6341463414637</v>
      </c>
      <c r="I439" s="7">
        <f t="shared" si="52"/>
        <v>32846.71</v>
      </c>
      <c r="J439" s="7">
        <f t="shared" si="53"/>
        <v>40362.04</v>
      </c>
    </row>
    <row r="440" spans="1:10" ht="42.75" x14ac:dyDescent="0.25">
      <c r="A440" s="5" t="s">
        <v>1129</v>
      </c>
      <c r="B440" s="5" t="s">
        <v>647</v>
      </c>
      <c r="C440" s="5" t="s">
        <v>688</v>
      </c>
      <c r="D440" s="6" t="s">
        <v>648</v>
      </c>
      <c r="E440" s="19">
        <v>58</v>
      </c>
      <c r="F440" s="11">
        <v>58</v>
      </c>
      <c r="G440" s="5" t="s">
        <v>6</v>
      </c>
      <c r="H440" s="42">
        <v>128.28455284552845</v>
      </c>
      <c r="I440" s="7">
        <f t="shared" si="52"/>
        <v>7440.5</v>
      </c>
      <c r="J440" s="7">
        <f t="shared" si="53"/>
        <v>9142.89</v>
      </c>
    </row>
    <row r="441" spans="1:10" ht="42.75" x14ac:dyDescent="0.25">
      <c r="A441" s="5" t="s">
        <v>1130</v>
      </c>
      <c r="B441" s="5" t="s">
        <v>649</v>
      </c>
      <c r="C441" s="5" t="s">
        <v>688</v>
      </c>
      <c r="D441" s="6" t="s">
        <v>650</v>
      </c>
      <c r="E441" s="19">
        <v>37</v>
      </c>
      <c r="F441" s="11">
        <v>37</v>
      </c>
      <c r="G441" s="5" t="s">
        <v>6</v>
      </c>
      <c r="H441" s="42">
        <v>231.08943089430895</v>
      </c>
      <c r="I441" s="7">
        <f t="shared" si="52"/>
        <v>8550.31</v>
      </c>
      <c r="J441" s="7">
        <f t="shared" si="53"/>
        <v>10506.62</v>
      </c>
    </row>
    <row r="442" spans="1:10" ht="42.75" x14ac:dyDescent="0.25">
      <c r="A442" s="5" t="s">
        <v>1131</v>
      </c>
      <c r="B442" s="5" t="s">
        <v>651</v>
      </c>
      <c r="C442" s="5" t="s">
        <v>688</v>
      </c>
      <c r="D442" s="6" t="s">
        <v>652</v>
      </c>
      <c r="E442" s="19">
        <v>43</v>
      </c>
      <c r="F442" s="11">
        <v>43</v>
      </c>
      <c r="G442" s="5" t="s">
        <v>6</v>
      </c>
      <c r="H442" s="42">
        <v>328.5691056910569</v>
      </c>
      <c r="I442" s="7">
        <f t="shared" si="52"/>
        <v>14128.47</v>
      </c>
      <c r="J442" s="7">
        <f t="shared" si="53"/>
        <v>17361.060000000001</v>
      </c>
    </row>
    <row r="443" spans="1:10" ht="28.5" x14ac:dyDescent="0.25">
      <c r="A443" s="5" t="s">
        <v>1132</v>
      </c>
      <c r="B443" s="5" t="s">
        <v>653</v>
      </c>
      <c r="C443" s="5" t="s">
        <v>688</v>
      </c>
      <c r="D443" s="6" t="s">
        <v>654</v>
      </c>
      <c r="E443" s="19">
        <v>8</v>
      </c>
      <c r="F443" s="11">
        <v>8</v>
      </c>
      <c r="G443" s="5" t="s">
        <v>0</v>
      </c>
      <c r="H443" s="42">
        <v>371.79674796747969</v>
      </c>
      <c r="I443" s="7">
        <f t="shared" si="52"/>
        <v>2974.37</v>
      </c>
      <c r="J443" s="7">
        <f t="shared" si="53"/>
        <v>3654.91</v>
      </c>
    </row>
    <row r="444" spans="1:10" x14ac:dyDescent="0.25">
      <c r="A444" s="13" t="s">
        <v>1124</v>
      </c>
      <c r="B444" s="16" t="s">
        <v>1133</v>
      </c>
      <c r="C444" s="16"/>
      <c r="D444" s="16"/>
      <c r="E444" s="18"/>
      <c r="F444" s="16"/>
      <c r="G444" s="16"/>
      <c r="H444" s="43"/>
      <c r="I444" s="16"/>
      <c r="J444" s="17">
        <f>SUM(J445:J447)</f>
        <v>7203.06</v>
      </c>
    </row>
    <row r="445" spans="1:10" x14ac:dyDescent="0.25">
      <c r="A445" s="5" t="s">
        <v>1136</v>
      </c>
      <c r="B445" s="5" t="s">
        <v>656</v>
      </c>
      <c r="C445" s="5" t="s">
        <v>688</v>
      </c>
      <c r="D445" s="6" t="s">
        <v>657</v>
      </c>
      <c r="E445" s="19">
        <v>1</v>
      </c>
      <c r="F445" s="11">
        <v>1</v>
      </c>
      <c r="G445" s="5" t="s">
        <v>0</v>
      </c>
      <c r="H445" s="42">
        <v>5632.162601626017</v>
      </c>
      <c r="I445" s="7">
        <f t="shared" si="52"/>
        <v>5632.16</v>
      </c>
      <c r="J445" s="7">
        <f t="shared" si="53"/>
        <v>6920.8</v>
      </c>
    </row>
    <row r="446" spans="1:10" x14ac:dyDescent="0.25">
      <c r="A446" s="5" t="s">
        <v>1137</v>
      </c>
      <c r="B446" s="5" t="s">
        <v>662</v>
      </c>
      <c r="C446" s="5" t="s">
        <v>688</v>
      </c>
      <c r="D446" s="6" t="s">
        <v>663</v>
      </c>
      <c r="E446" s="19">
        <v>5</v>
      </c>
      <c r="F446" s="11">
        <v>5</v>
      </c>
      <c r="G446" s="5" t="s">
        <v>0</v>
      </c>
      <c r="H446" s="42">
        <v>41.764227642276424</v>
      </c>
      <c r="I446" s="7">
        <f t="shared" si="52"/>
        <v>208.82</v>
      </c>
      <c r="J446" s="7">
        <f t="shared" si="53"/>
        <v>256.60000000000002</v>
      </c>
    </row>
    <row r="447" spans="1:10" x14ac:dyDescent="0.25">
      <c r="A447" s="5" t="s">
        <v>1138</v>
      </c>
      <c r="B447" s="5" t="s">
        <v>664</v>
      </c>
      <c r="C447" s="5" t="s">
        <v>688</v>
      </c>
      <c r="D447" s="6" t="s">
        <v>665</v>
      </c>
      <c r="E447" s="19">
        <v>1</v>
      </c>
      <c r="F447" s="11">
        <v>1</v>
      </c>
      <c r="G447" s="5" t="s">
        <v>0</v>
      </c>
      <c r="H447" s="42">
        <v>20.878048780487806</v>
      </c>
      <c r="I447" s="7">
        <f t="shared" si="52"/>
        <v>20.88</v>
      </c>
      <c r="J447" s="7">
        <f t="shared" si="53"/>
        <v>25.66</v>
      </c>
    </row>
    <row r="448" spans="1:10" x14ac:dyDescent="0.25">
      <c r="A448" s="13" t="s">
        <v>1134</v>
      </c>
      <c r="B448" s="16" t="s">
        <v>1135</v>
      </c>
      <c r="C448" s="16"/>
      <c r="D448" s="16"/>
      <c r="E448" s="18"/>
      <c r="F448" s="16"/>
      <c r="G448" s="16"/>
      <c r="H448" s="43"/>
      <c r="I448" s="16"/>
      <c r="J448" s="17">
        <f>J449</f>
        <v>2392.08</v>
      </c>
    </row>
    <row r="449" spans="1:10" ht="85.5" x14ac:dyDescent="0.25">
      <c r="A449" s="5" t="s">
        <v>1105</v>
      </c>
      <c r="B449" s="5" t="s">
        <v>666</v>
      </c>
      <c r="C449" s="5" t="s">
        <v>688</v>
      </c>
      <c r="D449" s="6" t="s">
        <v>1233</v>
      </c>
      <c r="E449" s="19">
        <v>6</v>
      </c>
      <c r="F449" s="11">
        <v>6</v>
      </c>
      <c r="G449" s="5" t="s">
        <v>6</v>
      </c>
      <c r="H449" s="42">
        <v>324.44715447154471</v>
      </c>
      <c r="I449" s="7">
        <f t="shared" si="52"/>
        <v>1946.68</v>
      </c>
      <c r="J449" s="7">
        <f t="shared" si="53"/>
        <v>2392.08</v>
      </c>
    </row>
    <row r="450" spans="1:10" x14ac:dyDescent="0.25">
      <c r="A450" s="13" t="s">
        <v>1140</v>
      </c>
      <c r="B450" s="16" t="s">
        <v>1139</v>
      </c>
      <c r="C450" s="16"/>
      <c r="D450" s="16"/>
      <c r="E450" s="18"/>
      <c r="F450" s="16"/>
      <c r="G450" s="16"/>
      <c r="H450" s="43"/>
      <c r="I450" s="16"/>
      <c r="J450" s="17">
        <f>SUM(J451:J453)</f>
        <v>16489.949999999997</v>
      </c>
    </row>
    <row r="451" spans="1:10" ht="28.5" x14ac:dyDescent="0.25">
      <c r="A451" s="5" t="s">
        <v>1122</v>
      </c>
      <c r="B451" s="5" t="s">
        <v>667</v>
      </c>
      <c r="C451" s="5" t="s">
        <v>688</v>
      </c>
      <c r="D451" s="6" t="s">
        <v>668</v>
      </c>
      <c r="E451" s="19">
        <v>5</v>
      </c>
      <c r="F451" s="11">
        <v>5</v>
      </c>
      <c r="G451" s="5" t="s">
        <v>0</v>
      </c>
      <c r="H451" s="42">
        <v>1153.1869918699188</v>
      </c>
      <c r="I451" s="7">
        <f t="shared" si="52"/>
        <v>5765.93</v>
      </c>
      <c r="J451" s="7">
        <f t="shared" si="53"/>
        <v>7085.17</v>
      </c>
    </row>
    <row r="452" spans="1:10" ht="28.5" x14ac:dyDescent="0.25">
      <c r="A452" s="5" t="s">
        <v>1143</v>
      </c>
      <c r="B452" s="5" t="s">
        <v>669</v>
      </c>
      <c r="C452" s="5" t="s">
        <v>688</v>
      </c>
      <c r="D452" s="6" t="s">
        <v>670</v>
      </c>
      <c r="E452" s="19">
        <v>3</v>
      </c>
      <c r="F452" s="11">
        <v>3</v>
      </c>
      <c r="G452" s="5" t="s">
        <v>0</v>
      </c>
      <c r="H452" s="42">
        <v>1529.30081300813</v>
      </c>
      <c r="I452" s="7">
        <f t="shared" si="52"/>
        <v>4587.8999999999996</v>
      </c>
      <c r="J452" s="7">
        <f t="shared" si="53"/>
        <v>5637.61</v>
      </c>
    </row>
    <row r="453" spans="1:10" ht="28.5" x14ac:dyDescent="0.25">
      <c r="A453" s="5" t="s">
        <v>1144</v>
      </c>
      <c r="B453" s="5" t="s">
        <v>671</v>
      </c>
      <c r="C453" s="5" t="s">
        <v>688</v>
      </c>
      <c r="D453" s="6" t="s">
        <v>672</v>
      </c>
      <c r="E453" s="19">
        <v>5</v>
      </c>
      <c r="F453" s="11">
        <v>5</v>
      </c>
      <c r="G453" s="5" t="s">
        <v>0</v>
      </c>
      <c r="H453" s="42">
        <v>613.14634146341461</v>
      </c>
      <c r="I453" s="7">
        <f t="shared" si="52"/>
        <v>3065.73</v>
      </c>
      <c r="J453" s="7">
        <f t="shared" si="53"/>
        <v>3767.17</v>
      </c>
    </row>
    <row r="454" spans="1:10" x14ac:dyDescent="0.25">
      <c r="A454" s="13" t="s">
        <v>1141</v>
      </c>
      <c r="B454" s="16" t="s">
        <v>1142</v>
      </c>
      <c r="C454" s="16"/>
      <c r="D454" s="16"/>
      <c r="E454" s="18"/>
      <c r="F454" s="16"/>
      <c r="G454" s="16"/>
      <c r="H454" s="43"/>
      <c r="I454" s="16"/>
      <c r="J454" s="17">
        <f>J455</f>
        <v>13186.63</v>
      </c>
    </row>
    <row r="455" spans="1:10" x14ac:dyDescent="0.25">
      <c r="A455" s="5" t="s">
        <v>1123</v>
      </c>
      <c r="B455" s="5" t="s">
        <v>673</v>
      </c>
      <c r="C455" s="5" t="s">
        <v>688</v>
      </c>
      <c r="D455" s="6" t="s">
        <v>674</v>
      </c>
      <c r="E455" s="19">
        <v>813.78</v>
      </c>
      <c r="F455" s="11">
        <v>813.78</v>
      </c>
      <c r="G455" s="5" t="s">
        <v>3</v>
      </c>
      <c r="H455" s="42">
        <v>13.186991869918698</v>
      </c>
      <c r="I455" s="7">
        <f t="shared" si="52"/>
        <v>10731.31</v>
      </c>
      <c r="J455" s="7">
        <f t="shared" si="53"/>
        <v>13186.63</v>
      </c>
    </row>
    <row r="456" spans="1:10" x14ac:dyDescent="0.25">
      <c r="A456" s="13" t="s">
        <v>1145</v>
      </c>
      <c r="B456" s="16" t="s">
        <v>1146</v>
      </c>
      <c r="C456" s="16"/>
      <c r="D456" s="16"/>
      <c r="E456" s="18"/>
      <c r="F456" s="16"/>
      <c r="G456" s="16"/>
      <c r="H456" s="43"/>
      <c r="I456" s="16"/>
      <c r="J456" s="17">
        <f>SUM(J457:J465)</f>
        <v>27782.369999999995</v>
      </c>
    </row>
    <row r="457" spans="1:10" ht="28.5" x14ac:dyDescent="0.25">
      <c r="A457" s="5" t="s">
        <v>1147</v>
      </c>
      <c r="B457" s="5" t="s">
        <v>675</v>
      </c>
      <c r="C457" s="5" t="s">
        <v>688</v>
      </c>
      <c r="D457" s="6" t="s">
        <v>676</v>
      </c>
      <c r="E457" s="19">
        <v>1</v>
      </c>
      <c r="F457" s="11">
        <v>1</v>
      </c>
      <c r="G457" s="5" t="s">
        <v>0</v>
      </c>
      <c r="H457" s="42">
        <v>94.821138211382106</v>
      </c>
      <c r="I457" s="7">
        <f t="shared" si="52"/>
        <v>94.82</v>
      </c>
      <c r="J457" s="7">
        <f t="shared" si="53"/>
        <v>116.51</v>
      </c>
    </row>
    <row r="458" spans="1:10" ht="42.75" x14ac:dyDescent="0.25">
      <c r="A458" s="5" t="s">
        <v>1148</v>
      </c>
      <c r="B458" s="5" t="s">
        <v>677</v>
      </c>
      <c r="C458" s="5" t="s">
        <v>688</v>
      </c>
      <c r="D458" s="6" t="s">
        <v>678</v>
      </c>
      <c r="E458" s="19">
        <v>6</v>
      </c>
      <c r="F458" s="11">
        <v>6</v>
      </c>
      <c r="G458" s="5" t="s">
        <v>0</v>
      </c>
      <c r="H458" s="42">
        <v>97.097560975609767</v>
      </c>
      <c r="I458" s="7">
        <f t="shared" si="52"/>
        <v>582.59</v>
      </c>
      <c r="J458" s="7">
        <f t="shared" si="53"/>
        <v>715.89</v>
      </c>
    </row>
    <row r="459" spans="1:10" ht="71.25" x14ac:dyDescent="0.25">
      <c r="A459" s="5" t="s">
        <v>1149</v>
      </c>
      <c r="B459" s="5" t="s">
        <v>679</v>
      </c>
      <c r="C459" s="5" t="s">
        <v>688</v>
      </c>
      <c r="D459" s="6" t="s">
        <v>1268</v>
      </c>
      <c r="E459" s="19">
        <v>13</v>
      </c>
      <c r="F459" s="11">
        <v>13</v>
      </c>
      <c r="G459" s="5" t="s">
        <v>0</v>
      </c>
      <c r="H459" s="42">
        <v>142.79674796747966</v>
      </c>
      <c r="I459" s="7">
        <f t="shared" si="52"/>
        <v>1856.36</v>
      </c>
      <c r="J459" s="7">
        <f t="shared" si="53"/>
        <v>2281.1</v>
      </c>
    </row>
    <row r="460" spans="1:10" ht="42.75" x14ac:dyDescent="0.25">
      <c r="A460" s="5" t="s">
        <v>1150</v>
      </c>
      <c r="B460" s="5" t="s">
        <v>680</v>
      </c>
      <c r="C460" s="5" t="s">
        <v>688</v>
      </c>
      <c r="D460" s="6" t="s">
        <v>1269</v>
      </c>
      <c r="E460" s="19">
        <v>35</v>
      </c>
      <c r="F460" s="11">
        <v>35</v>
      </c>
      <c r="G460" s="5" t="s">
        <v>0</v>
      </c>
      <c r="H460" s="42">
        <v>218.42276422764229</v>
      </c>
      <c r="I460" s="7">
        <f t="shared" si="52"/>
        <v>7644.8</v>
      </c>
      <c r="J460" s="7">
        <f t="shared" si="53"/>
        <v>9393.93</v>
      </c>
    </row>
    <row r="461" spans="1:10" ht="57" x14ac:dyDescent="0.25">
      <c r="A461" s="5" t="s">
        <v>1151</v>
      </c>
      <c r="B461" s="5" t="s">
        <v>681</v>
      </c>
      <c r="C461" s="5" t="s">
        <v>688</v>
      </c>
      <c r="D461" s="6" t="s">
        <v>1270</v>
      </c>
      <c r="E461" s="19">
        <v>8</v>
      </c>
      <c r="F461" s="11">
        <v>8</v>
      </c>
      <c r="G461" s="5" t="s">
        <v>0</v>
      </c>
      <c r="H461" s="42">
        <v>347.79674796747969</v>
      </c>
      <c r="I461" s="7">
        <f t="shared" si="52"/>
        <v>2782.37</v>
      </c>
      <c r="J461" s="7">
        <f t="shared" si="53"/>
        <v>3418.98</v>
      </c>
    </row>
    <row r="462" spans="1:10" ht="57" x14ac:dyDescent="0.25">
      <c r="A462" s="5" t="s">
        <v>1152</v>
      </c>
      <c r="B462" s="5" t="s">
        <v>682</v>
      </c>
      <c r="C462" s="5" t="s">
        <v>688</v>
      </c>
      <c r="D462" s="6" t="s">
        <v>1271</v>
      </c>
      <c r="E462" s="19">
        <v>26</v>
      </c>
      <c r="F462" s="11">
        <v>26</v>
      </c>
      <c r="G462" s="5" t="s">
        <v>0</v>
      </c>
      <c r="H462" s="42">
        <v>300.08130081300817</v>
      </c>
      <c r="I462" s="7">
        <f t="shared" si="52"/>
        <v>7802.11</v>
      </c>
      <c r="J462" s="7">
        <f t="shared" si="53"/>
        <v>9587.23</v>
      </c>
    </row>
    <row r="463" spans="1:10" ht="57" x14ac:dyDescent="0.25">
      <c r="A463" s="5" t="s">
        <v>1153</v>
      </c>
      <c r="B463" s="5" t="s">
        <v>683</v>
      </c>
      <c r="C463" s="5" t="s">
        <v>688</v>
      </c>
      <c r="D463" s="6" t="s">
        <v>1272</v>
      </c>
      <c r="E463" s="19">
        <v>1</v>
      </c>
      <c r="F463" s="11">
        <v>1</v>
      </c>
      <c r="G463" s="5" t="s">
        <v>0</v>
      </c>
      <c r="H463" s="42">
        <v>610.09756097560978</v>
      </c>
      <c r="I463" s="7">
        <f t="shared" ref="I463:I465" si="64">ROUND(F463*H463,2)</f>
        <v>610.1</v>
      </c>
      <c r="J463" s="7">
        <f t="shared" ref="J463:J465" si="65">ROUND(I463*(1+$B$9),2)</f>
        <v>749.69</v>
      </c>
    </row>
    <row r="464" spans="1:10" ht="57" x14ac:dyDescent="0.25">
      <c r="A464" s="5" t="s">
        <v>1154</v>
      </c>
      <c r="B464" s="5" t="s">
        <v>684</v>
      </c>
      <c r="C464" s="5" t="s">
        <v>688</v>
      </c>
      <c r="D464" s="6" t="s">
        <v>1273</v>
      </c>
      <c r="E464" s="19">
        <v>1</v>
      </c>
      <c r="F464" s="11">
        <v>1</v>
      </c>
      <c r="G464" s="5" t="s">
        <v>0</v>
      </c>
      <c r="H464" s="42">
        <v>841.69918699186985</v>
      </c>
      <c r="I464" s="7">
        <f t="shared" si="64"/>
        <v>841.7</v>
      </c>
      <c r="J464" s="7">
        <f t="shared" si="65"/>
        <v>1034.28</v>
      </c>
    </row>
    <row r="465" spans="1:12" ht="28.5" x14ac:dyDescent="0.25">
      <c r="A465" s="5" t="s">
        <v>1155</v>
      </c>
      <c r="B465" s="5" t="s">
        <v>685</v>
      </c>
      <c r="C465" s="5" t="s">
        <v>688</v>
      </c>
      <c r="D465" s="6" t="s">
        <v>686</v>
      </c>
      <c r="E465" s="19">
        <v>1</v>
      </c>
      <c r="F465" s="11">
        <v>1</v>
      </c>
      <c r="G465" s="5" t="s">
        <v>0</v>
      </c>
      <c r="H465" s="42">
        <v>394.5040650406504</v>
      </c>
      <c r="I465" s="7">
        <f t="shared" si="64"/>
        <v>394.5</v>
      </c>
      <c r="J465" s="7">
        <f t="shared" si="65"/>
        <v>484.76</v>
      </c>
    </row>
    <row r="466" spans="1:12" x14ac:dyDescent="0.25">
      <c r="A466" s="23"/>
      <c r="B466" s="13"/>
      <c r="C466" s="13"/>
      <c r="D466" s="24"/>
      <c r="E466" s="18"/>
      <c r="F466" s="13"/>
      <c r="G466" s="13"/>
      <c r="H466" s="25"/>
      <c r="I466" s="26" t="s">
        <v>1157</v>
      </c>
      <c r="J466" s="27">
        <f>J468/(1+$B$9)</f>
        <v>3349981.5592447924</v>
      </c>
    </row>
    <row r="467" spans="1:12" x14ac:dyDescent="0.25">
      <c r="A467" s="23"/>
      <c r="B467" s="13"/>
      <c r="C467" s="13"/>
      <c r="D467" s="24"/>
      <c r="E467" s="18"/>
      <c r="F467" s="13"/>
      <c r="G467" s="13"/>
      <c r="H467" s="25"/>
      <c r="I467" s="26" t="s">
        <v>1158</v>
      </c>
      <c r="J467" s="27">
        <f>J468-J466</f>
        <v>766475.78075520881</v>
      </c>
    </row>
    <row r="468" spans="1:12" x14ac:dyDescent="0.25">
      <c r="A468" s="23"/>
      <c r="B468" s="13"/>
      <c r="C468" s="13"/>
      <c r="D468" s="24"/>
      <c r="E468" s="18"/>
      <c r="F468" s="13"/>
      <c r="G468" s="13"/>
      <c r="H468" s="25"/>
      <c r="I468" s="26" t="s">
        <v>1156</v>
      </c>
      <c r="J468" s="27">
        <f>SUM(J14:J465)/3</f>
        <v>4116457.3400000012</v>
      </c>
      <c r="L468" s="30"/>
    </row>
    <row r="469" spans="1:12" ht="15" customHeight="1" x14ac:dyDescent="0.25">
      <c r="A469" s="23"/>
      <c r="B469" s="13"/>
      <c r="C469" s="13"/>
      <c r="D469" s="24"/>
      <c r="E469" s="18"/>
      <c r="F469" s="13"/>
      <c r="G469" s="13"/>
      <c r="H469" s="25"/>
      <c r="I469" s="53" t="s">
        <v>1235</v>
      </c>
      <c r="J469" s="54"/>
    </row>
    <row r="470" spans="1:12" x14ac:dyDescent="0.25">
      <c r="A470" s="37"/>
      <c r="B470" s="38"/>
      <c r="C470" s="38"/>
      <c r="D470" s="39"/>
      <c r="E470" s="40"/>
      <c r="F470" s="38"/>
      <c r="G470" s="38"/>
      <c r="H470" s="41"/>
      <c r="I470" s="38"/>
      <c r="J470" s="38"/>
    </row>
    <row r="471" spans="1:12" x14ac:dyDescent="0.25">
      <c r="A471" s="37"/>
      <c r="B471" s="38"/>
      <c r="C471" s="38"/>
      <c r="D471" s="39"/>
      <c r="E471" s="40"/>
      <c r="F471" s="38"/>
      <c r="G471" s="38"/>
      <c r="H471" s="41"/>
      <c r="I471" s="38"/>
      <c r="J471" s="38"/>
    </row>
    <row r="472" spans="1:12" x14ac:dyDescent="0.25">
      <c r="A472" s="37"/>
      <c r="B472" s="38"/>
      <c r="C472" s="38"/>
      <c r="D472" s="39"/>
      <c r="E472" s="40"/>
      <c r="F472" s="38"/>
      <c r="G472" s="38"/>
      <c r="H472" s="41"/>
      <c r="I472" s="38"/>
      <c r="J472" s="38"/>
    </row>
    <row r="473" spans="1:12" ht="28.5" x14ac:dyDescent="0.25">
      <c r="A473" s="37"/>
      <c r="B473" s="38"/>
      <c r="C473" s="38"/>
      <c r="D473" s="39" t="s">
        <v>1274</v>
      </c>
      <c r="E473" s="40"/>
      <c r="F473" s="38"/>
      <c r="G473" s="38"/>
      <c r="H473" s="41"/>
      <c r="I473" s="38"/>
      <c r="J473" s="38"/>
    </row>
    <row r="474" spans="1:12" x14ac:dyDescent="0.25">
      <c r="A474" s="37"/>
      <c r="B474" s="38"/>
      <c r="C474" s="38"/>
      <c r="D474" s="39"/>
      <c r="E474" s="40"/>
      <c r="F474" s="38"/>
      <c r="G474" s="38"/>
      <c r="H474" s="41"/>
      <c r="I474" s="38"/>
      <c r="J474" s="38"/>
    </row>
    <row r="475" spans="1:12" x14ac:dyDescent="0.25">
      <c r="A475" s="37"/>
      <c r="B475" s="38"/>
      <c r="C475" s="38"/>
      <c r="D475" s="39"/>
      <c r="E475" s="40"/>
      <c r="F475" s="38"/>
      <c r="G475" s="38"/>
      <c r="H475" s="41"/>
      <c r="I475" s="38"/>
      <c r="J475" s="38"/>
    </row>
    <row r="476" spans="1:12" x14ac:dyDescent="0.25">
      <c r="A476" s="37"/>
      <c r="B476" s="38"/>
      <c r="C476" s="38"/>
      <c r="D476" s="39"/>
      <c r="E476" s="40"/>
      <c r="F476" s="38"/>
      <c r="G476" s="38"/>
      <c r="H476" s="41"/>
      <c r="I476" s="38"/>
      <c r="J476" s="38"/>
    </row>
  </sheetData>
  <sheetProtection algorithmName="SHA-512" hashValue="rdMj8OUfLaaZBG69FBDedI4Sr9t2JoxRHD4fkrLNaUC9JaUs3AxIQx+k/e82smC705pfVPPor7T+9RiI7Ciozg==" saltValue="8uOGy5F0xheKEdPZOZfXCw==" spinCount="100000" sheet="1" objects="1" scenarios="1"/>
  <mergeCells count="12">
    <mergeCell ref="H7:J7"/>
    <mergeCell ref="H8:J8"/>
    <mergeCell ref="H9:J9"/>
    <mergeCell ref="H10:J10"/>
    <mergeCell ref="B7:G7"/>
    <mergeCell ref="B8:G8"/>
    <mergeCell ref="M11:O13"/>
    <mergeCell ref="I469:J469"/>
    <mergeCell ref="A11:J11"/>
    <mergeCell ref="C9:G9"/>
    <mergeCell ref="C10:G10"/>
    <mergeCell ref="A12:J12"/>
  </mergeCells>
  <phoneticPr fontId="3" type="noConversion"/>
  <pageMargins left="1.1811023622047245" right="0.39370078740157483" top="1.2204724409448819" bottom="0.70866141732283472" header="0.31496062992125984" footer="0.31496062992125984"/>
  <pageSetup paperSize="9" scale="66" fitToHeight="0" orientation="portrait" r:id="rId1"/>
  <headerFooter>
    <oddFooter>&amp;C&amp;"Segoe UI,Normal"&amp;8Página &amp;P de &amp;N</oddFooter>
  </headerFooter>
  <rowBreaks count="15" manualBreakCount="15">
    <brk id="40" max="9" man="1"/>
    <brk id="77" max="9" man="1"/>
    <brk id="90" max="9" man="1"/>
    <brk id="117" max="9" man="1"/>
    <brk id="147" max="9" man="1"/>
    <brk id="177" max="9" man="1"/>
    <brk id="210" max="9" man="1"/>
    <brk id="246" max="9" man="1"/>
    <brk id="277" max="9" man="1"/>
    <brk id="313" max="9" man="1"/>
    <brk id="338" max="9" man="1"/>
    <brk id="348" max="9" man="1"/>
    <brk id="387" max="9" man="1"/>
    <brk id="419" max="9" man="1"/>
    <brk id="42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Tiago Capobianco Morando</cp:lastModifiedBy>
  <cp:lastPrinted>2023-06-06T15:47:49Z</cp:lastPrinted>
  <dcterms:created xsi:type="dcterms:W3CDTF">2015-06-05T18:19:34Z</dcterms:created>
  <dcterms:modified xsi:type="dcterms:W3CDTF">2023-06-13T12:03:35Z</dcterms:modified>
</cp:coreProperties>
</file>